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rebeccabradley/Downloads/"/>
    </mc:Choice>
  </mc:AlternateContent>
  <xr:revisionPtr revIDLastSave="0" documentId="13_ncr:1_{43061F98-26B2-684A-B8CB-89839ACF7A07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28 Nov" sheetId="1" r:id="rId1"/>
  </sheets>
  <definedNames>
    <definedName name="_xlnm.Print_Area" localSheetId="0">'28 Nov'!$A$1:$F$83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D72" i="1" l="1"/>
  <c r="E11" i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D57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E75" i="1" l="1"/>
  <c r="E77" i="1" s="1"/>
  <c r="D73" i="1"/>
</calcChain>
</file>

<file path=xl/sharedStrings.xml><?xml version="1.0" encoding="utf-8"?>
<sst xmlns="http://schemas.openxmlformats.org/spreadsheetml/2006/main" count="128" uniqueCount="117">
  <si>
    <t>VYC FOOD SELECTOR</t>
  </si>
  <si>
    <t>Please add quantities to blue boxes</t>
  </si>
  <si>
    <t xml:space="preserve">Index against 35g Arancini 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</si>
  <si>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</si>
  <si>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</si>
  <si>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</si>
  <si>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</si>
  <si>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</si>
  <si>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</si>
  <si>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</si>
  <si>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</si>
  <si>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</si>
  <si>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</si>
  <si>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</si>
  <si>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</si>
  <si>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</si>
  <si>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</si>
  <si>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</si>
  <si>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</si>
  <si>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</si>
  <si>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</si>
  <si>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</si>
  <si>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</si>
  <si>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</si>
  <si>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</si>
  <si>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</si>
  <si>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</si>
  <si>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</si>
  <si>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</si>
  <si>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</si>
  <si>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</si>
  <si>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</si>
  <si>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</si>
  <si>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</si>
  <si>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</si>
  <si>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</si>
  <si>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</si>
  <si>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</si>
  <si>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</si>
  <si>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</si>
  <si>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</si>
  <si>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</si>
  <si>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</si>
  <si>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</si>
  <si>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</si>
  <si>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</si>
  <si>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</si>
  <si>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</si>
  <si>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</si>
  <si>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</si>
  <si>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</si>
  <si>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</si>
  <si>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</si>
  <si>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</si>
  <si>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</si>
  <si>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</si>
  <si>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</si>
  <si>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</si>
  <si>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</si>
  <si>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</si>
  <si>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</si>
  <si>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</si>
  <si>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</si>
  <si>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</si>
  <si>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</si>
  <si>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</si>
  <si>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</si>
  <si>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</si>
  <si>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</si>
  <si>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</si>
  <si>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</si>
  <si>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</si>
  <si>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</si>
  <si>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</si>
  <si>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</si>
  <si>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</si>
  <si>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</si>
  <si>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</si>
  <si>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</si>
  <si>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</si>
  <si>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t xml:space="preserve">Gluten/ wheat, egg, milk/butter (pasty, curd, meringue) </t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</si>
  <si>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</si>
  <si>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</si>
  <si>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</si>
  <si>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</si>
  <si>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</si>
  <si>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</si>
  <si>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</si>
  <si>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</si>
  <si>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</si>
  <si>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</si>
  <si>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</si>
  <si>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</si>
  <si>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</si>
  <si>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</si>
  <si>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</si>
  <si>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</si>
  <si>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</si>
  <si>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</si>
  <si>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</si>
  <si>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</si>
  <si>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</si>
  <si>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</si>
  <si>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</si>
  <si>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</si>
  <si>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</si>
  <si>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</si>
  <si>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</si>
  <si>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</si>
  <si>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>Deep Fried Burrata Board (18 Guests</t>
  </si>
  <si>
    <t>Gluten/ wheat flour (bread/crackers), dairy (cheese)  nuts</t>
  </si>
  <si>
    <t xml:space="preserve">Summer Burrata Board (18 Guests) </t>
  </si>
  <si>
    <t>FOOD ON ARRIVAL / PLATTERS 5pm</t>
  </si>
  <si>
    <t>MAIN FOOD SERVICE CANAPES (min 30 per item) 7pmpm</t>
  </si>
  <si>
    <t>LATE NIGHT FOOD SERVICE 9.30pm</t>
  </si>
  <si>
    <t xml:space="preserve">Chocolate Fountain </t>
  </si>
  <si>
    <t>Chocolate Fountain Summer Fruit and marshmellows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</si>
</sst>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3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44" fontId="4" fillId="0" borderId="0" xfId="0" applyNumberFormat="1" applyFont="1" applyAlignment="1">
      <alignment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44" fontId="4" fillId="0" borderId="18" xfId="0" applyNumberFormat="1" applyFont="1" applyBorder="1" applyAlignment="1">
      <alignment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44" fontId="4" fillId="0" borderId="22" xfId="0" applyNumberFormat="1" applyFont="1" applyBorder="1" applyAlignment="1">
      <alignment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4" fontId="10" fillId="0" borderId="0" xfId="0" applyNumberFormat="1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4" fontId="4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4" fontId="4" fillId="0" borderId="10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2" borderId="1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65" workbookViewId="0">
      <selection activeCell="E91" sqref="E91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1">
      <c r="A1" s="58"/>
      <c r="B1" s="59"/>
      <c r="C1" s="59"/>
      <c r="D1" s="59"/>
      <c r="E1" s="59"/>
      <c r="F1" s="59"/>
      <c r="G1" s="1"/>
      <c r="H1" s="1"/>
      <c r="I1" s="1"/>
      <c r="J1" s="1"/>
      <c r="K1" s="1"/>
      <c r="L1" s="1"/>
      <c r="M1" s="2"/>
    </row>
    <row r="2" spans="1:13" ht="42.75" customHeight="1">
      <c r="A2" s="60" t="s">
        <v>0</v>
      </c>
      <c r="B2" s="59"/>
      <c r="C2" s="59"/>
      <c r="D2" s="59"/>
      <c r="E2" s="59"/>
      <c r="F2" s="59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1" t="s">
        <v>1</v>
      </c>
      <c r="C3" s="59"/>
      <c r="D3" s="59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112</v>
      </c>
      <c r="B4" s="6"/>
      <c r="C4" s="7"/>
      <c r="D4" s="7"/>
      <c r="E4" s="8" t="s">
        <v>3</v>
      </c>
      <c r="F4" s="8" t="s">
        <v>4</v>
      </c>
      <c r="G4" s="1"/>
      <c r="H4" s="1"/>
      <c r="I4" s="1"/>
      <c r="J4" s="1"/>
      <c r="K4" s="1"/>
      <c r="L4" s="1"/>
      <c r="M4" s="2"/>
    </row>
    <row r="5" spans="1:13" ht="68">
      <c r="A5" s="9" t="s">
        <v>5</v>
      </c>
      <c r="B5" s="10"/>
      <c r="C5" s="11">
        <v>230</v>
      </c>
      <c r="D5" s="11">
        <f t="shared" ref="D5:D10" si="0">C5*B5</f>
        <v>0</v>
      </c>
      <c r="E5" s="12">
        <f t="shared" ref="E5:E6" si="1">B5*48</f>
        <v>0</v>
      </c>
      <c r="F5" s="13" t="s">
        <v>6</v>
      </c>
      <c r="G5" s="1"/>
      <c r="H5" s="1"/>
      <c r="I5" s="1"/>
      <c r="J5" s="1"/>
      <c r="K5" s="1"/>
      <c r="L5" s="1"/>
      <c r="M5" s="2"/>
    </row>
    <row r="6" spans="1:13" ht="68">
      <c r="A6" s="9" t="s">
        <v>7</v>
      </c>
      <c r="B6" s="10">
        <v>1</v>
      </c>
      <c r="C6" s="11">
        <v>230</v>
      </c>
      <c r="D6" s="11">
        <f t="shared" si="0"/>
        <v>230</v>
      </c>
      <c r="E6" s="12">
        <f t="shared" si="1"/>
        <v>48</v>
      </c>
      <c r="F6" s="13" t="s">
        <v>8</v>
      </c>
      <c r="G6" s="1"/>
      <c r="H6" s="1"/>
      <c r="I6" s="1"/>
      <c r="J6" s="1"/>
      <c r="K6" s="1"/>
      <c r="L6" s="1"/>
      <c r="M6" s="2"/>
    </row>
    <row r="7" spans="1:13" ht="68">
      <c r="A7" s="9" t="s">
        <v>9</v>
      </c>
      <c r="B7" s="10">
        <v>1</v>
      </c>
      <c r="C7" s="11">
        <v>250</v>
      </c>
      <c r="D7" s="11">
        <f t="shared" si="0"/>
        <v>250</v>
      </c>
      <c r="E7" s="12">
        <f t="shared" ref="E7:E8" si="2">B7*52</f>
        <v>52</v>
      </c>
      <c r="F7" s="13" t="s">
        <v>10</v>
      </c>
      <c r="G7" s="1"/>
      <c r="H7" s="1"/>
      <c r="I7" s="1"/>
      <c r="J7" s="1"/>
      <c r="K7" s="1"/>
      <c r="L7" s="1"/>
      <c r="M7" s="2"/>
    </row>
    <row r="8" spans="1:13" ht="68">
      <c r="A8" s="14" t="s">
        <v>11</v>
      </c>
      <c r="B8" s="10">
        <v>1</v>
      </c>
      <c r="C8" s="11">
        <v>250</v>
      </c>
      <c r="D8" s="11">
        <f t="shared" si="0"/>
        <v>250</v>
      </c>
      <c r="E8" s="12">
        <f t="shared" si="2"/>
        <v>52</v>
      </c>
      <c r="F8" s="13" t="s">
        <v>8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12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13</v>
      </c>
      <c r="G9" s="1"/>
      <c r="H9" s="1"/>
      <c r="I9" s="1"/>
      <c r="J9" s="1"/>
      <c r="K9" s="1"/>
      <c r="L9" s="1"/>
      <c r="M9" s="2"/>
    </row>
    <row r="10" spans="1:13" ht="39" customHeight="1">
      <c r="A10" s="9" t="s">
        <v>14</v>
      </c>
      <c r="B10" s="10">
        <v>1</v>
      </c>
      <c r="C10" s="11">
        <v>220</v>
      </c>
      <c r="D10" s="11">
        <f t="shared" si="0"/>
        <v>220</v>
      </c>
      <c r="E10" s="12">
        <f>B10*47</f>
        <v>47</v>
      </c>
      <c r="F10" s="13" t="s">
        <v>15</v>
      </c>
      <c r="G10" s="1"/>
      <c r="H10" s="1"/>
      <c r="I10" s="1"/>
      <c r="J10" s="1"/>
      <c r="K10" s="1"/>
      <c r="L10" s="1"/>
      <c r="M10" s="2"/>
    </row>
    <row r="11" spans="1:13" ht="51">
      <c r="A11" s="9" t="s">
        <v>111</v>
      </c>
      <c r="B11" s="10">
        <v>1</v>
      </c>
      <c r="C11" s="11">
        <v>220</v>
      </c>
      <c r="D11" s="11">
        <f t="shared" ref="D11:D12" si="3">C11*B11</f>
        <v>220</v>
      </c>
      <c r="E11" s="12">
        <f>B11*48</f>
        <v>48</v>
      </c>
      <c r="F11" s="13" t="s">
        <v>110</v>
      </c>
      <c r="G11" s="1"/>
      <c r="H11" s="1"/>
      <c r="I11" s="1"/>
      <c r="J11" s="1"/>
      <c r="K11" s="1"/>
      <c r="L11" s="1"/>
      <c r="M11" s="2"/>
    </row>
    <row r="12" spans="1:13" ht="51">
      <c r="A12" s="9" t="s">
        <v>109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110</v>
      </c>
      <c r="G12" s="1"/>
      <c r="H12" s="1"/>
      <c r="I12" s="1"/>
      <c r="J12" s="1"/>
      <c r="K12" s="1"/>
      <c r="L12" s="1"/>
      <c r="M12" s="2"/>
    </row>
    <row r="13" spans="1:13" ht="16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7">
      <c r="A14" s="62" t="s">
        <v>113</v>
      </c>
      <c r="B14" s="17"/>
      <c r="C14" s="18"/>
      <c r="D14" s="18"/>
      <c r="E14" s="21"/>
      <c r="F14" s="20"/>
      <c r="G14" s="1"/>
      <c r="H14" s="1"/>
      <c r="I14" s="1"/>
      <c r="J14" s="1"/>
      <c r="K14" s="1"/>
      <c r="L14" s="1"/>
      <c r="M14" s="2"/>
    </row>
    <row r="15" spans="1:13" ht="34">
      <c r="A15" s="9" t="s">
        <v>16</v>
      </c>
      <c r="B15" s="10"/>
      <c r="C15" s="11">
        <v>8.5</v>
      </c>
      <c r="D15" s="11">
        <f t="shared" ref="D15:D29" si="5">C15*B15</f>
        <v>0</v>
      </c>
      <c r="E15" s="22">
        <f>B15*0.5</f>
        <v>0</v>
      </c>
      <c r="F15" s="13" t="s">
        <v>17</v>
      </c>
      <c r="G15" s="1"/>
      <c r="H15" s="1"/>
      <c r="I15" s="1"/>
      <c r="J15" s="1"/>
      <c r="K15" s="1"/>
      <c r="L15" s="1"/>
      <c r="M15" s="2"/>
    </row>
    <row r="16" spans="1:13" ht="34">
      <c r="A16" s="9" t="s">
        <v>18</v>
      </c>
      <c r="B16" s="10"/>
      <c r="C16" s="11">
        <v>9</v>
      </c>
      <c r="D16" s="11">
        <f t="shared" si="5"/>
        <v>0</v>
      </c>
      <c r="E16" s="22">
        <f>B16*0.3</f>
        <v>0</v>
      </c>
      <c r="F16" s="13" t="s">
        <v>19</v>
      </c>
      <c r="G16" s="1"/>
      <c r="H16" s="1"/>
      <c r="I16" s="1"/>
      <c r="J16" s="1"/>
      <c r="K16" s="1"/>
      <c r="L16" s="1"/>
      <c r="M16" s="2"/>
    </row>
    <row r="17" spans="1:13" ht="34">
      <c r="A17" s="23" t="s">
        <v>20</v>
      </c>
      <c r="B17" s="10"/>
      <c r="C17" s="11">
        <v>8.5</v>
      </c>
      <c r="D17" s="11">
        <f t="shared" si="5"/>
        <v>0</v>
      </c>
      <c r="E17" s="22">
        <f>B17*0.5</f>
        <v>0</v>
      </c>
      <c r="F17" s="13" t="s">
        <v>21</v>
      </c>
      <c r="G17" s="1"/>
      <c r="H17" s="1"/>
      <c r="I17" s="1"/>
      <c r="J17" s="1"/>
      <c r="K17" s="1"/>
      <c r="L17" s="1"/>
      <c r="M17" s="2"/>
    </row>
    <row r="18" spans="1:13" ht="34">
      <c r="A18" s="9" t="s">
        <v>22</v>
      </c>
      <c r="B18" s="10">
        <v>40</v>
      </c>
      <c r="C18" s="11">
        <v>8.5</v>
      </c>
      <c r="D18" s="11">
        <f t="shared" si="5"/>
        <v>340</v>
      </c>
      <c r="E18" s="22">
        <f>B18</f>
        <v>40</v>
      </c>
      <c r="F18" s="13" t="s">
        <v>23</v>
      </c>
      <c r="G18" s="1"/>
      <c r="H18" s="1"/>
      <c r="I18" s="1"/>
      <c r="J18" s="1"/>
      <c r="K18" s="1"/>
      <c r="L18" s="1"/>
      <c r="M18" s="2"/>
    </row>
    <row r="19" spans="1:13" ht="24" customHeight="1">
      <c r="A19" s="23" t="s">
        <v>24</v>
      </c>
      <c r="B19" s="10"/>
      <c r="C19" s="11">
        <v>9.5</v>
      </c>
      <c r="D19" s="11">
        <f t="shared" si="5"/>
        <v>0</v>
      </c>
      <c r="E19" s="22">
        <f>B19*0.75</f>
        <v>0</v>
      </c>
      <c r="F19" s="13" t="s">
        <v>25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3" t="s">
        <v>26</v>
      </c>
      <c r="B20" s="10"/>
      <c r="C20" s="11">
        <v>9.5</v>
      </c>
      <c r="D20" s="11">
        <f t="shared" si="5"/>
        <v>0</v>
      </c>
      <c r="E20" s="22">
        <f>B20*1</f>
        <v>0</v>
      </c>
      <c r="F20" s="13" t="s">
        <v>27</v>
      </c>
      <c r="G20" s="1"/>
      <c r="H20" s="1"/>
      <c r="I20" s="1"/>
      <c r="J20" s="1"/>
      <c r="K20" s="1"/>
      <c r="L20" s="1"/>
      <c r="M20" s="2"/>
    </row>
    <row r="21" spans="1:13" ht="33" customHeight="1">
      <c r="A21" s="23" t="s">
        <v>28</v>
      </c>
      <c r="B21" s="10"/>
      <c r="C21" s="11">
        <v>9.5</v>
      </c>
      <c r="D21" s="11">
        <f t="shared" si="5"/>
        <v>0</v>
      </c>
      <c r="E21" s="22">
        <f>B21*0.5</f>
        <v>0</v>
      </c>
      <c r="F21" s="13" t="s">
        <v>29</v>
      </c>
      <c r="G21" s="1"/>
      <c r="H21" s="1"/>
      <c r="I21" s="1"/>
      <c r="J21" s="1"/>
      <c r="K21" s="1"/>
      <c r="L21" s="1"/>
      <c r="M21" s="2"/>
    </row>
    <row r="22" spans="1:13" ht="51">
      <c r="A22" s="23" t="s">
        <v>30</v>
      </c>
      <c r="B22" s="10"/>
      <c r="C22" s="11">
        <v>14</v>
      </c>
      <c r="D22" s="11">
        <f t="shared" si="5"/>
        <v>0</v>
      </c>
      <c r="E22" s="22">
        <f t="shared" ref="E22:E23" si="6">B22*3</f>
        <v>0</v>
      </c>
      <c r="F22" s="13" t="s">
        <v>31</v>
      </c>
      <c r="G22" s="1"/>
      <c r="H22" s="1"/>
      <c r="I22" s="1"/>
      <c r="J22" s="1"/>
      <c r="K22" s="1"/>
      <c r="L22" s="1"/>
      <c r="M22" s="2"/>
    </row>
    <row r="23" spans="1:13" ht="34">
      <c r="A23" s="23" t="s">
        <v>32</v>
      </c>
      <c r="B23" s="10">
        <v>40</v>
      </c>
      <c r="C23" s="11">
        <v>14</v>
      </c>
      <c r="D23" s="11">
        <f t="shared" si="5"/>
        <v>560</v>
      </c>
      <c r="E23" s="22">
        <f t="shared" si="6"/>
        <v>120</v>
      </c>
      <c r="F23" s="13" t="s">
        <v>33</v>
      </c>
      <c r="G23" s="1"/>
      <c r="H23" s="1"/>
      <c r="I23" s="1"/>
      <c r="J23" s="1"/>
      <c r="K23" s="1"/>
      <c r="L23" s="1"/>
      <c r="M23" s="2"/>
    </row>
    <row r="24" spans="1:13" ht="30" customHeight="1">
      <c r="A24" s="23" t="s">
        <v>108</v>
      </c>
      <c r="B24" s="10">
        <v>40</v>
      </c>
      <c r="C24" s="11">
        <v>9</v>
      </c>
      <c r="D24" s="11">
        <f t="shared" si="5"/>
        <v>360</v>
      </c>
      <c r="E24" s="22">
        <f>B24*1.5</f>
        <v>60</v>
      </c>
      <c r="F24" s="13" t="s">
        <v>34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3" t="s">
        <v>35</v>
      </c>
      <c r="B25" s="10">
        <v>40</v>
      </c>
      <c r="C25" s="11">
        <v>9.5</v>
      </c>
      <c r="D25" s="11">
        <f t="shared" si="5"/>
        <v>380</v>
      </c>
      <c r="E25" s="22">
        <f t="shared" ref="E25:E26" si="7">B25</f>
        <v>40</v>
      </c>
      <c r="F25" s="13" t="s">
        <v>36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3" t="s">
        <v>37</v>
      </c>
      <c r="B26" s="10"/>
      <c r="C26" s="11">
        <v>8</v>
      </c>
      <c r="D26" s="11">
        <f t="shared" si="5"/>
        <v>0</v>
      </c>
      <c r="E26" s="22">
        <f t="shared" si="7"/>
        <v>0</v>
      </c>
      <c r="F26" s="13" t="s">
        <v>38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39</v>
      </c>
      <c r="B27" s="10"/>
      <c r="C27" s="11">
        <v>12</v>
      </c>
      <c r="D27" s="11">
        <f t="shared" si="5"/>
        <v>0</v>
      </c>
      <c r="E27" s="22">
        <f>B27*4</f>
        <v>0</v>
      </c>
      <c r="F27" s="13" t="s">
        <v>40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41</v>
      </c>
      <c r="B28" s="10"/>
      <c r="C28" s="11">
        <v>6</v>
      </c>
      <c r="D28" s="11">
        <f t="shared" si="5"/>
        <v>0</v>
      </c>
      <c r="E28" s="22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42</v>
      </c>
      <c r="B29" s="10"/>
      <c r="C29" s="11">
        <v>9.5</v>
      </c>
      <c r="D29" s="11">
        <f t="shared" si="5"/>
        <v>0</v>
      </c>
      <c r="E29" s="22">
        <f>B29*0.5</f>
        <v>0</v>
      </c>
      <c r="F29" s="13" t="s">
        <v>43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1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4" t="s">
        <v>44</v>
      </c>
      <c r="B31" s="25"/>
      <c r="C31" s="18"/>
      <c r="D31" s="18"/>
      <c r="E31" s="21"/>
      <c r="F31" s="20"/>
      <c r="G31" s="1"/>
      <c r="H31" s="1"/>
      <c r="I31" s="1"/>
      <c r="J31" s="1"/>
      <c r="K31" s="1"/>
      <c r="L31" s="1"/>
      <c r="M31" s="2"/>
    </row>
    <row r="32" spans="1:13" ht="51">
      <c r="A32" s="9" t="s">
        <v>45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46</v>
      </c>
      <c r="G32" s="1"/>
      <c r="H32" s="1"/>
      <c r="I32" s="1"/>
      <c r="J32" s="1"/>
      <c r="K32" s="1"/>
      <c r="L32" s="1"/>
      <c r="M32" s="2"/>
    </row>
    <row r="33" spans="1:13" ht="34">
      <c r="A33" s="9" t="s">
        <v>47</v>
      </c>
      <c r="B33" s="10">
        <v>2</v>
      </c>
      <c r="C33" s="11">
        <v>15</v>
      </c>
      <c r="D33" s="11">
        <f t="shared" si="8"/>
        <v>30</v>
      </c>
      <c r="E33" s="12">
        <f t="shared" ref="E33:E34" si="9">B33*6</f>
        <v>12</v>
      </c>
      <c r="F33" s="13" t="s">
        <v>48</v>
      </c>
      <c r="G33" s="1"/>
      <c r="H33" s="1"/>
      <c r="I33" s="1"/>
      <c r="J33" s="1"/>
      <c r="K33" s="1"/>
      <c r="L33" s="1"/>
      <c r="M33" s="2"/>
    </row>
    <row r="34" spans="1:13" ht="51">
      <c r="A34" s="9" t="s">
        <v>49</v>
      </c>
      <c r="B34" s="10">
        <v>30</v>
      </c>
      <c r="C34" s="11">
        <v>17</v>
      </c>
      <c r="D34" s="11">
        <f t="shared" si="8"/>
        <v>510</v>
      </c>
      <c r="E34" s="12">
        <f t="shared" si="9"/>
        <v>180</v>
      </c>
      <c r="F34" s="13" t="s">
        <v>50</v>
      </c>
      <c r="G34" s="1"/>
      <c r="H34" s="1"/>
      <c r="I34" s="1"/>
      <c r="J34" s="1"/>
      <c r="K34" s="1"/>
      <c r="L34" s="1"/>
      <c r="M34" s="2"/>
    </row>
    <row r="35" spans="1:13" ht="51">
      <c r="A35" s="9" t="s">
        <v>51</v>
      </c>
      <c r="B35" s="10">
        <v>30</v>
      </c>
      <c r="C35" s="11">
        <v>17</v>
      </c>
      <c r="D35" s="11">
        <f t="shared" si="8"/>
        <v>510</v>
      </c>
      <c r="E35" s="12">
        <f>B35*5</f>
        <v>150</v>
      </c>
      <c r="F35" s="13" t="s">
        <v>52</v>
      </c>
      <c r="G35" s="1"/>
      <c r="H35" s="1"/>
      <c r="I35" s="1"/>
      <c r="J35" s="1"/>
      <c r="K35" s="1"/>
      <c r="L35" s="1"/>
      <c r="M35" s="2"/>
    </row>
    <row r="36" spans="1:13" ht="34">
      <c r="A36" s="9" t="s">
        <v>53</v>
      </c>
      <c r="B36" s="10"/>
      <c r="C36" s="11">
        <v>15</v>
      </c>
      <c r="D36" s="11">
        <f t="shared" si="8"/>
        <v>0</v>
      </c>
      <c r="E36" s="12">
        <f t="shared" ref="E36:E38" si="10">B36*4</f>
        <v>0</v>
      </c>
      <c r="F36" s="13" t="s">
        <v>54</v>
      </c>
      <c r="G36" s="1"/>
      <c r="H36" s="1"/>
      <c r="I36" s="1"/>
      <c r="J36" s="1"/>
      <c r="K36" s="1"/>
      <c r="L36" s="1"/>
      <c r="M36" s="2"/>
    </row>
    <row r="37" spans="1:13" ht="34">
      <c r="A37" s="9" t="s">
        <v>55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56</v>
      </c>
      <c r="G37" s="1"/>
      <c r="H37" s="1"/>
      <c r="I37" s="1"/>
      <c r="J37" s="1"/>
      <c r="K37" s="1"/>
      <c r="L37" s="1"/>
      <c r="M37" s="2"/>
    </row>
    <row r="38" spans="1:13" ht="34">
      <c r="A38" s="9" t="s">
        <v>57</v>
      </c>
      <c r="B38" s="10">
        <v>20</v>
      </c>
      <c r="C38" s="11">
        <v>15</v>
      </c>
      <c r="D38" s="11">
        <f t="shared" si="8"/>
        <v>300</v>
      </c>
      <c r="E38" s="12">
        <f t="shared" si="10"/>
        <v>80</v>
      </c>
      <c r="F38" s="13" t="s">
        <v>58</v>
      </c>
      <c r="G38" s="1"/>
      <c r="H38" s="1"/>
      <c r="I38" s="1"/>
      <c r="J38" s="1"/>
      <c r="K38" s="1"/>
      <c r="L38" s="1"/>
      <c r="M38" s="2"/>
    </row>
    <row r="39" spans="1:13" ht="34">
      <c r="A39" s="9" t="s">
        <v>59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60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6"/>
      <c r="B40" s="27"/>
      <c r="C40" s="28"/>
      <c r="D40" s="28"/>
      <c r="E40" s="29"/>
      <c r="F40" s="30"/>
      <c r="G40" s="1"/>
      <c r="H40" s="1"/>
      <c r="I40" s="1"/>
      <c r="J40" s="1"/>
      <c r="K40" s="1"/>
      <c r="L40" s="1"/>
      <c r="M40" s="2"/>
    </row>
    <row r="41" spans="1:13" ht="27" customHeight="1">
      <c r="A41" s="31" t="s">
        <v>61</v>
      </c>
      <c r="B41" s="32"/>
      <c r="C41" s="33"/>
      <c r="D41" s="33"/>
      <c r="E41" s="34"/>
      <c r="F41" s="35"/>
      <c r="G41" s="1"/>
      <c r="H41" s="1"/>
      <c r="I41" s="1"/>
      <c r="J41" s="1"/>
      <c r="K41" s="1"/>
      <c r="L41" s="1"/>
      <c r="M41" s="2"/>
    </row>
    <row r="42" spans="1:13" ht="34">
      <c r="A42" s="9" t="s">
        <v>62</v>
      </c>
      <c r="B42" s="10"/>
      <c r="C42" s="11">
        <v>55</v>
      </c>
      <c r="D42" s="11">
        <f t="shared" ref="D42:D47" si="11">C42*B42</f>
        <v>0</v>
      </c>
      <c r="E42" s="12">
        <f t="shared" ref="E42:E45" si="12">B42*18*1.5</f>
        <v>0</v>
      </c>
      <c r="F42" s="13" t="s">
        <v>63</v>
      </c>
      <c r="G42" s="1"/>
      <c r="H42" s="1"/>
      <c r="I42" s="1"/>
      <c r="J42" s="1"/>
      <c r="K42" s="1"/>
      <c r="L42" s="1"/>
      <c r="M42" s="2"/>
    </row>
    <row r="43" spans="1:13" ht="51">
      <c r="A43" s="9" t="s">
        <v>64</v>
      </c>
      <c r="B43" s="10"/>
      <c r="C43" s="11">
        <v>55</v>
      </c>
      <c r="D43" s="11">
        <f t="shared" si="11"/>
        <v>0</v>
      </c>
      <c r="E43" s="12">
        <f t="shared" si="12"/>
        <v>0</v>
      </c>
      <c r="F43" s="13" t="s">
        <v>65</v>
      </c>
      <c r="G43" s="1"/>
      <c r="H43" s="1"/>
      <c r="I43" s="1"/>
      <c r="J43" s="1"/>
      <c r="K43" s="1"/>
      <c r="L43" s="1"/>
      <c r="M43" s="2"/>
    </row>
    <row r="44" spans="1:13" ht="51">
      <c r="A44" s="9" t="s">
        <v>66</v>
      </c>
      <c r="B44" s="10"/>
      <c r="C44" s="11">
        <v>60</v>
      </c>
      <c r="D44" s="11">
        <f t="shared" si="11"/>
        <v>0</v>
      </c>
      <c r="E44" s="12">
        <f t="shared" si="12"/>
        <v>0</v>
      </c>
      <c r="F44" s="13" t="s">
        <v>67</v>
      </c>
      <c r="G44" s="1"/>
      <c r="H44" s="1"/>
      <c r="I44" s="1"/>
      <c r="J44" s="1"/>
      <c r="K44" s="1"/>
      <c r="L44" s="1"/>
      <c r="M44" s="2"/>
    </row>
    <row r="45" spans="1:13" ht="51">
      <c r="A45" s="9" t="s">
        <v>68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67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69</v>
      </c>
      <c r="B46" s="10"/>
      <c r="C46" s="11">
        <v>35</v>
      </c>
      <c r="D46" s="11">
        <f t="shared" si="11"/>
        <v>0</v>
      </c>
      <c r="E46" s="12">
        <f t="shared" ref="E46:E47" si="13">B46*12*1.5</f>
        <v>0</v>
      </c>
      <c r="F46" s="13" t="s">
        <v>70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71</v>
      </c>
      <c r="B47" s="10"/>
      <c r="C47" s="11">
        <v>40</v>
      </c>
      <c r="D47" s="11">
        <f t="shared" si="11"/>
        <v>0</v>
      </c>
      <c r="E47" s="12">
        <f t="shared" si="13"/>
        <v>0</v>
      </c>
      <c r="F47" s="13" t="s">
        <v>72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1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4" t="s">
        <v>73</v>
      </c>
      <c r="B49" s="17"/>
      <c r="C49" s="18"/>
      <c r="D49" s="18"/>
      <c r="E49" s="21"/>
      <c r="F49" s="20"/>
      <c r="G49" s="1"/>
      <c r="H49" s="1"/>
      <c r="I49" s="1"/>
      <c r="J49" s="1"/>
      <c r="K49" s="1"/>
      <c r="L49" s="1"/>
      <c r="M49" s="2"/>
    </row>
    <row r="50" spans="1:13" ht="51">
      <c r="A50" s="36" t="s">
        <v>74</v>
      </c>
      <c r="B50" s="37"/>
      <c r="C50" s="38">
        <v>25</v>
      </c>
      <c r="D50" s="38">
        <f t="shared" ref="D50:D51" si="14">C50*B50</f>
        <v>0</v>
      </c>
      <c r="E50" s="39">
        <f t="shared" ref="E50:E51" si="15">B50*12</f>
        <v>0</v>
      </c>
      <c r="F50" s="40" t="s">
        <v>75</v>
      </c>
      <c r="G50" s="1"/>
      <c r="H50" s="1"/>
      <c r="I50" s="1"/>
      <c r="J50" s="1"/>
      <c r="K50" s="1"/>
      <c r="L50" s="1"/>
      <c r="M50" s="2"/>
    </row>
    <row r="51" spans="1:13" ht="51">
      <c r="A51" s="9" t="s">
        <v>76</v>
      </c>
      <c r="B51" s="10"/>
      <c r="C51" s="11">
        <v>35</v>
      </c>
      <c r="D51" s="11">
        <f t="shared" si="14"/>
        <v>0</v>
      </c>
      <c r="E51" s="39">
        <f t="shared" si="15"/>
        <v>0</v>
      </c>
      <c r="F51" s="13" t="s">
        <v>75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1"/>
      <c r="F52" s="20"/>
      <c r="G52" s="1"/>
      <c r="H52" s="1"/>
      <c r="I52" s="1"/>
      <c r="J52" s="1"/>
      <c r="K52" s="1"/>
      <c r="L52" s="1"/>
      <c r="M52" s="2"/>
    </row>
    <row r="53" spans="1:13" ht="85">
      <c r="A53" s="41" t="s">
        <v>77</v>
      </c>
      <c r="B53" s="42"/>
      <c r="C53" s="18">
        <v>1500</v>
      </c>
      <c r="D53" s="18">
        <f>C53*B53</f>
        <v>0</v>
      </c>
      <c r="E53" s="21">
        <f>B53*(C53/4.3)</f>
        <v>0</v>
      </c>
      <c r="F53" s="20" t="s">
        <v>78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1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4" t="s">
        <v>79</v>
      </c>
      <c r="B55" s="17"/>
      <c r="C55" s="3"/>
      <c r="D55" s="3"/>
      <c r="E55" s="21"/>
      <c r="F55" s="20"/>
      <c r="G55" s="1"/>
      <c r="H55" s="1"/>
      <c r="I55" s="1"/>
      <c r="J55" s="1"/>
      <c r="K55" s="1"/>
      <c r="L55" s="1"/>
      <c r="M55" s="2"/>
    </row>
    <row r="56" spans="1:13" ht="34">
      <c r="A56" s="9" t="s">
        <v>115</v>
      </c>
      <c r="B56" s="10">
        <v>1</v>
      </c>
      <c r="C56" s="11">
        <v>480</v>
      </c>
      <c r="D56" s="11">
        <f t="shared" ref="D56:D58" si="16">C56*B56</f>
        <v>480</v>
      </c>
      <c r="E56" s="12"/>
      <c r="F56" s="13" t="s">
        <v>80</v>
      </c>
      <c r="G56" s="1"/>
      <c r="H56" s="1"/>
      <c r="I56" s="1"/>
      <c r="J56" s="1"/>
      <c r="K56" s="1"/>
      <c r="L56" s="1"/>
      <c r="M56" s="2"/>
    </row>
    <row r="57" spans="1:13" ht="51">
      <c r="A57" s="9" t="s">
        <v>116</v>
      </c>
      <c r="B57" s="10">
        <v>80</v>
      </c>
      <c r="C57" s="11">
        <v>8</v>
      </c>
      <c r="D57" s="11">
        <f t="shared" si="16"/>
        <v>640</v>
      </c>
      <c r="E57" s="12"/>
      <c r="F57" s="13" t="s">
        <v>81</v>
      </c>
      <c r="G57" s="1"/>
      <c r="H57" s="1"/>
      <c r="I57" s="1"/>
      <c r="J57" s="1"/>
      <c r="K57" s="1"/>
      <c r="L57" s="1"/>
      <c r="M57" s="2"/>
    </row>
    <row r="58" spans="1:13" ht="34">
      <c r="A58" s="9" t="s">
        <v>82</v>
      </c>
      <c r="B58" s="10"/>
      <c r="C58" s="11">
        <v>9</v>
      </c>
      <c r="D58" s="11">
        <f t="shared" si="16"/>
        <v>0</v>
      </c>
      <c r="E58" s="12">
        <f t="shared" ref="E56:E58" si="17">B58</f>
        <v>0</v>
      </c>
      <c r="F58" s="13" t="s">
        <v>83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1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114</v>
      </c>
      <c r="B60" s="17"/>
      <c r="C60" s="3"/>
      <c r="D60" s="3"/>
      <c r="E60" s="21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84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40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85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86</v>
      </c>
      <c r="B63" s="10">
        <v>5</v>
      </c>
      <c r="C63" s="11">
        <v>17</v>
      </c>
      <c r="D63" s="11">
        <f t="shared" si="18"/>
        <v>85</v>
      </c>
      <c r="E63" s="12">
        <f t="shared" si="19"/>
        <v>50</v>
      </c>
      <c r="F63" s="13" t="s">
        <v>87</v>
      </c>
      <c r="G63" s="1"/>
      <c r="H63" s="1"/>
      <c r="I63" s="1"/>
      <c r="J63" s="1"/>
      <c r="K63" s="1"/>
      <c r="L63" s="1"/>
      <c r="M63" s="2"/>
    </row>
    <row r="64" spans="1:13" ht="34">
      <c r="A64" s="9" t="s">
        <v>88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23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89</v>
      </c>
      <c r="B65" s="10"/>
      <c r="C65" s="11">
        <v>35</v>
      </c>
      <c r="D65" s="11">
        <f t="shared" si="18"/>
        <v>0</v>
      </c>
      <c r="E65" s="12">
        <f t="shared" ref="E65:E66" si="20">B65*12*1.5</f>
        <v>0</v>
      </c>
      <c r="F65" s="13" t="s">
        <v>70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90</v>
      </c>
      <c r="B66" s="10"/>
      <c r="C66" s="11">
        <v>40</v>
      </c>
      <c r="D66" s="11">
        <f t="shared" si="18"/>
        <v>0</v>
      </c>
      <c r="E66" s="12">
        <f t="shared" si="20"/>
        <v>0</v>
      </c>
      <c r="F66" s="13" t="s">
        <v>72</v>
      </c>
      <c r="G66" s="1"/>
      <c r="H66" s="1"/>
      <c r="I66" s="1"/>
      <c r="J66" s="1"/>
      <c r="K66" s="1"/>
      <c r="L66" s="1"/>
      <c r="M66" s="2"/>
    </row>
    <row r="67" spans="1:13" ht="34">
      <c r="A67" s="9" t="s">
        <v>91</v>
      </c>
      <c r="B67" s="10">
        <v>1</v>
      </c>
      <c r="C67" s="11">
        <v>55</v>
      </c>
      <c r="D67" s="11">
        <f t="shared" si="18"/>
        <v>55</v>
      </c>
      <c r="E67" s="12">
        <f t="shared" ref="E67:E70" si="21">B67*18*1.5</f>
        <v>27</v>
      </c>
      <c r="F67" s="13" t="s">
        <v>63</v>
      </c>
      <c r="G67" s="1"/>
      <c r="H67" s="1"/>
      <c r="I67" s="1"/>
      <c r="J67" s="1"/>
      <c r="K67" s="1"/>
      <c r="L67" s="1"/>
      <c r="M67" s="2"/>
    </row>
    <row r="68" spans="1:13" ht="51">
      <c r="A68" s="9" t="s">
        <v>92</v>
      </c>
      <c r="B68" s="10">
        <v>1</v>
      </c>
      <c r="C68" s="11">
        <v>55</v>
      </c>
      <c r="D68" s="11">
        <f t="shared" si="18"/>
        <v>55</v>
      </c>
      <c r="E68" s="12">
        <f t="shared" si="21"/>
        <v>27</v>
      </c>
      <c r="F68" s="13" t="s">
        <v>65</v>
      </c>
      <c r="G68" s="1"/>
      <c r="H68" s="1"/>
      <c r="I68" s="1"/>
      <c r="J68" s="1"/>
      <c r="K68" s="1"/>
      <c r="L68" s="1"/>
      <c r="M68" s="2"/>
    </row>
    <row r="69" spans="1:13" ht="51">
      <c r="A69" s="9" t="s">
        <v>93</v>
      </c>
      <c r="B69" s="10">
        <v>1</v>
      </c>
      <c r="C69" s="11">
        <v>60</v>
      </c>
      <c r="D69" s="11">
        <f t="shared" si="18"/>
        <v>60</v>
      </c>
      <c r="E69" s="12">
        <f t="shared" si="21"/>
        <v>27</v>
      </c>
      <c r="F69" s="13" t="s">
        <v>94</v>
      </c>
      <c r="G69" s="1"/>
      <c r="H69" s="1"/>
      <c r="I69" s="1"/>
      <c r="J69" s="1"/>
      <c r="K69" s="1"/>
      <c r="L69" s="1"/>
      <c r="M69" s="2"/>
    </row>
    <row r="70" spans="1:13" ht="51">
      <c r="A70" s="9" t="s">
        <v>95</v>
      </c>
      <c r="B70" s="10">
        <v>1</v>
      </c>
      <c r="C70" s="11">
        <v>55</v>
      </c>
      <c r="D70" s="11">
        <f t="shared" si="18"/>
        <v>55</v>
      </c>
      <c r="E70" s="12">
        <f t="shared" si="21"/>
        <v>27</v>
      </c>
      <c r="F70" s="13" t="s">
        <v>94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1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3" t="s">
        <v>96</v>
      </c>
      <c r="B72" s="17"/>
      <c r="C72" s="3"/>
      <c r="D72" s="44">
        <f>SUM(D5:D70)</f>
        <v>5590</v>
      </c>
      <c r="E72" s="21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97</v>
      </c>
      <c r="B73" s="17"/>
      <c r="C73" s="3"/>
      <c r="D73" s="18">
        <f>D72/1.15</f>
        <v>4860.8695652173919</v>
      </c>
      <c r="E73" s="21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5"/>
      <c r="B74" s="46"/>
      <c r="C74" s="47"/>
      <c r="D74" s="47"/>
      <c r="E74" s="48"/>
      <c r="F74" s="49"/>
      <c r="G74" s="1"/>
      <c r="H74" s="1"/>
      <c r="I74" s="1"/>
      <c r="J74" s="1"/>
      <c r="K74" s="1"/>
      <c r="L74" s="1"/>
      <c r="M74" s="2"/>
    </row>
    <row r="75" spans="1:13" ht="15.75" customHeight="1">
      <c r="A75" s="43" t="s">
        <v>98</v>
      </c>
      <c r="B75" s="17"/>
      <c r="C75" s="3"/>
      <c r="D75" s="3"/>
      <c r="E75" s="50">
        <f>SUM(E5:E60)</f>
        <v>929</v>
      </c>
      <c r="F75" s="51"/>
      <c r="G75" s="1"/>
      <c r="H75" s="1"/>
      <c r="I75" s="1"/>
      <c r="J75" s="1"/>
      <c r="K75" s="1"/>
      <c r="L75" s="1"/>
      <c r="M75" s="2"/>
    </row>
    <row r="76" spans="1:13" ht="15.75" customHeight="1">
      <c r="A76" s="43" t="s">
        <v>99</v>
      </c>
      <c r="B76" s="42">
        <v>80</v>
      </c>
      <c r="C76" s="3"/>
      <c r="D76" s="3"/>
      <c r="E76" s="50"/>
      <c r="F76" s="52"/>
      <c r="G76" s="1"/>
      <c r="H76" s="1"/>
      <c r="I76" s="1"/>
      <c r="J76" s="1"/>
      <c r="K76" s="1"/>
      <c r="L76" s="1"/>
      <c r="M76" s="2"/>
    </row>
    <row r="77" spans="1:13" ht="15.75" customHeight="1">
      <c r="A77" s="43" t="s">
        <v>100</v>
      </c>
      <c r="B77" s="17"/>
      <c r="C77" s="3"/>
      <c r="D77" s="3"/>
      <c r="E77" s="53">
        <f>E75/B76</f>
        <v>11.612500000000001</v>
      </c>
      <c r="F77" s="54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3" t="s">
        <v>101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102</v>
      </c>
      <c r="B80" s="17"/>
      <c r="C80" s="3"/>
      <c r="D80" s="3"/>
      <c r="E80" s="55" t="s">
        <v>103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104</v>
      </c>
      <c r="B81" s="17"/>
      <c r="C81" s="3"/>
      <c r="D81" s="3"/>
      <c r="E81" s="55" t="s">
        <v>105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106</v>
      </c>
      <c r="B82" s="17"/>
      <c r="C82" s="3"/>
      <c r="D82" s="3"/>
      <c r="E82" s="55" t="s">
        <v>107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5"/>
      <c r="B83" s="46"/>
      <c r="C83" s="47"/>
      <c r="D83" s="47"/>
      <c r="E83" s="49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6"/>
      <c r="C84" s="1"/>
      <c r="D84" s="1"/>
      <c r="E84" s="57"/>
      <c r="F84" s="57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6"/>
      <c r="C85" s="1"/>
      <c r="D85" s="1"/>
      <c r="E85" s="57"/>
      <c r="F85" s="57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6"/>
      <c r="C86" s="1"/>
      <c r="D86" s="1"/>
      <c r="E86" s="57"/>
      <c r="F86" s="57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6"/>
      <c r="C87" s="1"/>
      <c r="D87" s="1"/>
      <c r="E87" s="57"/>
      <c r="F87" s="57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6"/>
      <c r="C88" s="1"/>
      <c r="D88" s="1"/>
      <c r="E88" s="57"/>
      <c r="F88" s="57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6"/>
      <c r="C89" s="1"/>
      <c r="D89" s="1"/>
      <c r="E89" s="57"/>
      <c r="F89" s="57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6"/>
      <c r="C90" s="1"/>
      <c r="D90" s="1"/>
      <c r="E90" s="57"/>
      <c r="F90" s="57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6"/>
      <c r="C91" s="1"/>
      <c r="D91" s="1"/>
      <c r="E91" s="57"/>
      <c r="F91" s="57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6"/>
      <c r="C92" s="1"/>
      <c r="D92" s="1"/>
      <c r="E92" s="57"/>
      <c r="F92" s="57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6"/>
      <c r="C93" s="1"/>
      <c r="D93" s="1"/>
      <c r="E93" s="57"/>
      <c r="F93" s="57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6"/>
      <c r="C94" s="1"/>
      <c r="D94" s="1"/>
      <c r="E94" s="57"/>
      <c r="F94" s="57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6"/>
      <c r="C95" s="1"/>
      <c r="D95" s="1"/>
      <c r="E95" s="57"/>
      <c r="F95" s="57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6"/>
      <c r="C96" s="1"/>
      <c r="D96" s="1"/>
      <c r="E96" s="57"/>
      <c r="F96" s="57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6"/>
      <c r="C97" s="1"/>
      <c r="D97" s="1"/>
      <c r="E97" s="57"/>
      <c r="F97" s="57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6"/>
      <c r="C98" s="1"/>
      <c r="D98" s="1"/>
      <c r="E98" s="57"/>
      <c r="F98" s="57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6"/>
      <c r="C99" s="1"/>
      <c r="D99" s="1"/>
      <c r="E99" s="57"/>
      <c r="F99" s="57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6"/>
      <c r="C100" s="1"/>
      <c r="D100" s="1"/>
      <c r="E100" s="57"/>
      <c r="F100" s="57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6"/>
      <c r="C101" s="1"/>
      <c r="D101" s="1"/>
      <c r="E101" s="57"/>
      <c r="F101" s="57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6"/>
      <c r="C102" s="1"/>
      <c r="D102" s="1"/>
      <c r="E102" s="57"/>
      <c r="F102" s="57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6"/>
      <c r="C103" s="1"/>
      <c r="D103" s="1"/>
      <c r="E103" s="57"/>
      <c r="F103" s="57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6"/>
      <c r="C104" s="1"/>
      <c r="D104" s="1"/>
      <c r="E104" s="57"/>
      <c r="F104" s="57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6"/>
      <c r="C105" s="1"/>
      <c r="D105" s="1"/>
      <c r="E105" s="57"/>
      <c r="F105" s="57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6"/>
      <c r="C106" s="1"/>
      <c r="D106" s="1"/>
      <c r="E106" s="57"/>
      <c r="F106" s="57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6"/>
      <c r="C107" s="1"/>
      <c r="D107" s="1"/>
      <c r="E107" s="57"/>
      <c r="F107" s="57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6"/>
      <c r="C108" s="1"/>
      <c r="D108" s="1"/>
      <c r="E108" s="57"/>
      <c r="F108" s="57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6"/>
      <c r="C109" s="1"/>
      <c r="D109" s="1"/>
      <c r="E109" s="57"/>
      <c r="F109" s="57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6"/>
      <c r="C110" s="1"/>
      <c r="D110" s="1"/>
      <c r="E110" s="57"/>
      <c r="F110" s="57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6"/>
      <c r="C111" s="1"/>
      <c r="D111" s="1"/>
      <c r="E111" s="57"/>
      <c r="F111" s="57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6"/>
      <c r="C112" s="1"/>
      <c r="D112" s="1"/>
      <c r="E112" s="57"/>
      <c r="F112" s="57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6"/>
      <c r="C113" s="1"/>
      <c r="D113" s="1"/>
      <c r="E113" s="57"/>
      <c r="F113" s="57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6"/>
      <c r="C114" s="1"/>
      <c r="D114" s="1"/>
      <c r="E114" s="57"/>
      <c r="F114" s="57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6"/>
      <c r="C115" s="1"/>
      <c r="D115" s="1"/>
      <c r="E115" s="57"/>
      <c r="F115" s="57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6"/>
      <c r="C116" s="1"/>
      <c r="D116" s="1"/>
      <c r="E116" s="57"/>
      <c r="F116" s="57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6"/>
      <c r="C117" s="1"/>
      <c r="D117" s="1"/>
      <c r="E117" s="57"/>
      <c r="F117" s="57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6"/>
      <c r="C118" s="1"/>
      <c r="D118" s="1"/>
      <c r="E118" s="57"/>
      <c r="F118" s="57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6"/>
      <c r="C119" s="1"/>
      <c r="D119" s="1"/>
      <c r="E119" s="57"/>
      <c r="F119" s="57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6"/>
      <c r="C120" s="1"/>
      <c r="D120" s="1"/>
      <c r="E120" s="57"/>
      <c r="F120" s="57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6"/>
      <c r="C121" s="1"/>
      <c r="D121" s="1"/>
      <c r="E121" s="57"/>
      <c r="F121" s="57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6"/>
      <c r="C122" s="1"/>
      <c r="D122" s="1"/>
      <c r="E122" s="57"/>
      <c r="F122" s="57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6"/>
      <c r="C123" s="1"/>
      <c r="D123" s="1"/>
      <c r="E123" s="57"/>
      <c r="F123" s="57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6"/>
      <c r="C124" s="1"/>
      <c r="D124" s="1"/>
      <c r="E124" s="57"/>
      <c r="F124" s="57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6"/>
      <c r="C125" s="1"/>
      <c r="D125" s="1"/>
      <c r="E125" s="57"/>
      <c r="F125" s="57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6"/>
      <c r="C126" s="1"/>
      <c r="D126" s="1"/>
      <c r="E126" s="57"/>
      <c r="F126" s="57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6"/>
      <c r="C127" s="1"/>
      <c r="D127" s="1"/>
      <c r="E127" s="57"/>
      <c r="F127" s="57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6"/>
      <c r="C128" s="1"/>
      <c r="D128" s="1"/>
      <c r="E128" s="57"/>
      <c r="F128" s="57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6"/>
      <c r="C129" s="1"/>
      <c r="D129" s="1"/>
      <c r="E129" s="57"/>
      <c r="F129" s="57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6"/>
      <c r="C130" s="1"/>
      <c r="D130" s="1"/>
      <c r="E130" s="57"/>
      <c r="F130" s="57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6"/>
      <c r="C131" s="1"/>
      <c r="D131" s="1"/>
      <c r="E131" s="57"/>
      <c r="F131" s="57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6"/>
      <c r="C132" s="1"/>
      <c r="D132" s="1"/>
      <c r="E132" s="57"/>
      <c r="F132" s="57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6"/>
      <c r="C133" s="1"/>
      <c r="D133" s="1"/>
      <c r="E133" s="57"/>
      <c r="F133" s="57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6"/>
      <c r="C134" s="1"/>
      <c r="D134" s="1"/>
      <c r="E134" s="57"/>
      <c r="F134" s="57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6"/>
      <c r="C135" s="1"/>
      <c r="D135" s="1"/>
      <c r="E135" s="57"/>
      <c r="F135" s="57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6"/>
      <c r="C136" s="1"/>
      <c r="D136" s="1"/>
      <c r="E136" s="57"/>
      <c r="F136" s="57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6"/>
      <c r="C137" s="1"/>
      <c r="D137" s="1"/>
      <c r="E137" s="57"/>
      <c r="F137" s="57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6"/>
      <c r="C138" s="1"/>
      <c r="D138" s="1"/>
      <c r="E138" s="57"/>
      <c r="F138" s="57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6"/>
      <c r="C139" s="1"/>
      <c r="D139" s="1"/>
      <c r="E139" s="57"/>
      <c r="F139" s="57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6"/>
      <c r="C140" s="1"/>
      <c r="D140" s="1"/>
      <c r="E140" s="57"/>
      <c r="F140" s="57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6"/>
      <c r="C141" s="1"/>
      <c r="D141" s="1"/>
      <c r="E141" s="57"/>
      <c r="F141" s="57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6"/>
      <c r="C142" s="1"/>
      <c r="D142" s="1"/>
      <c r="E142" s="57"/>
      <c r="F142" s="57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6"/>
      <c r="C143" s="1"/>
      <c r="D143" s="1"/>
      <c r="E143" s="57"/>
      <c r="F143" s="57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6"/>
      <c r="C144" s="1"/>
      <c r="D144" s="1"/>
      <c r="E144" s="57"/>
      <c r="F144" s="57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6"/>
      <c r="C145" s="1"/>
      <c r="D145" s="1"/>
      <c r="E145" s="57"/>
      <c r="F145" s="57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6"/>
      <c r="C146" s="1"/>
      <c r="D146" s="1"/>
      <c r="E146" s="57"/>
      <c r="F146" s="57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6"/>
      <c r="C147" s="1"/>
      <c r="D147" s="1"/>
      <c r="E147" s="57"/>
      <c r="F147" s="57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6"/>
      <c r="C148" s="1"/>
      <c r="D148" s="1"/>
      <c r="E148" s="57"/>
      <c r="F148" s="57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6"/>
      <c r="C149" s="1"/>
      <c r="D149" s="1"/>
      <c r="E149" s="57"/>
      <c r="F149" s="57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6"/>
      <c r="C150" s="1"/>
      <c r="D150" s="1"/>
      <c r="E150" s="57"/>
      <c r="F150" s="57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6"/>
      <c r="C151" s="1"/>
      <c r="D151" s="1"/>
      <c r="E151" s="57"/>
      <c r="F151" s="57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6"/>
      <c r="C152" s="1"/>
      <c r="D152" s="1"/>
      <c r="E152" s="57"/>
      <c r="F152" s="57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6"/>
      <c r="C153" s="1"/>
      <c r="D153" s="1"/>
      <c r="E153" s="57"/>
      <c r="F153" s="57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6"/>
      <c r="C154" s="1"/>
      <c r="D154" s="1"/>
      <c r="E154" s="57"/>
      <c r="F154" s="57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6"/>
      <c r="C155" s="1"/>
      <c r="D155" s="1"/>
      <c r="E155" s="57"/>
      <c r="F155" s="57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6"/>
      <c r="C156" s="1"/>
      <c r="D156" s="1"/>
      <c r="E156" s="57"/>
      <c r="F156" s="57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6"/>
      <c r="C157" s="1"/>
      <c r="D157" s="1"/>
      <c r="E157" s="57"/>
      <c r="F157" s="57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6"/>
      <c r="C158" s="1"/>
      <c r="D158" s="1"/>
      <c r="E158" s="57"/>
      <c r="F158" s="57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6"/>
      <c r="C159" s="1"/>
      <c r="D159" s="1"/>
      <c r="E159" s="57"/>
      <c r="F159" s="57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6"/>
      <c r="C160" s="1"/>
      <c r="D160" s="1"/>
      <c r="E160" s="57"/>
      <c r="F160" s="57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6"/>
      <c r="C161" s="1"/>
      <c r="D161" s="1"/>
      <c r="E161" s="57"/>
      <c r="F161" s="57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6"/>
      <c r="C162" s="1"/>
      <c r="D162" s="1"/>
      <c r="E162" s="57"/>
      <c r="F162" s="57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6"/>
      <c r="C163" s="1"/>
      <c r="D163" s="1"/>
      <c r="E163" s="57"/>
      <c r="F163" s="57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6"/>
      <c r="C164" s="1"/>
      <c r="D164" s="1"/>
      <c r="E164" s="57"/>
      <c r="F164" s="57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6"/>
      <c r="C165" s="1"/>
      <c r="D165" s="1"/>
      <c r="E165" s="57"/>
      <c r="F165" s="57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6"/>
      <c r="C166" s="1"/>
      <c r="D166" s="1"/>
      <c r="E166" s="57"/>
      <c r="F166" s="57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6"/>
      <c r="C167" s="1"/>
      <c r="D167" s="1"/>
      <c r="E167" s="57"/>
      <c r="F167" s="57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6"/>
      <c r="C168" s="1"/>
      <c r="D168" s="1"/>
      <c r="E168" s="57"/>
      <c r="F168" s="57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6"/>
      <c r="C169" s="1"/>
      <c r="D169" s="1"/>
      <c r="E169" s="57"/>
      <c r="F169" s="57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6"/>
      <c r="C170" s="1"/>
      <c r="D170" s="1"/>
      <c r="E170" s="57"/>
      <c r="F170" s="57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6"/>
      <c r="C171" s="1"/>
      <c r="D171" s="1"/>
      <c r="E171" s="57"/>
      <c r="F171" s="57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6"/>
      <c r="C172" s="1"/>
      <c r="D172" s="1"/>
      <c r="E172" s="57"/>
      <c r="F172" s="57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6"/>
      <c r="C173" s="1"/>
      <c r="D173" s="1"/>
      <c r="E173" s="57"/>
      <c r="F173" s="57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6"/>
      <c r="C174" s="1"/>
      <c r="D174" s="1"/>
      <c r="E174" s="57"/>
      <c r="F174" s="57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6"/>
      <c r="C175" s="1"/>
      <c r="D175" s="1"/>
      <c r="E175" s="57"/>
      <c r="F175" s="57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6"/>
      <c r="C176" s="1"/>
      <c r="D176" s="1"/>
      <c r="E176" s="57"/>
      <c r="F176" s="57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6"/>
      <c r="C177" s="1"/>
      <c r="D177" s="1"/>
      <c r="E177" s="57"/>
      <c r="F177" s="57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6"/>
      <c r="C178" s="1"/>
      <c r="D178" s="1"/>
      <c r="E178" s="57"/>
      <c r="F178" s="57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6"/>
      <c r="C179" s="1"/>
      <c r="D179" s="1"/>
      <c r="E179" s="57"/>
      <c r="F179" s="57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6"/>
      <c r="C180" s="1"/>
      <c r="D180" s="1"/>
      <c r="E180" s="57"/>
      <c r="F180" s="57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6"/>
      <c r="C181" s="1"/>
      <c r="D181" s="1"/>
      <c r="E181" s="57"/>
      <c r="F181" s="57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6"/>
      <c r="C182" s="1"/>
      <c r="D182" s="1"/>
      <c r="E182" s="57"/>
      <c r="F182" s="57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6"/>
      <c r="C183" s="1"/>
      <c r="D183" s="1"/>
      <c r="E183" s="57"/>
      <c r="F183" s="57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6"/>
      <c r="C184" s="1"/>
      <c r="D184" s="1"/>
      <c r="E184" s="57"/>
      <c r="F184" s="57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6"/>
      <c r="C185" s="1"/>
      <c r="D185" s="1"/>
      <c r="E185" s="57"/>
      <c r="F185" s="57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6"/>
      <c r="C186" s="1"/>
      <c r="D186" s="1"/>
      <c r="E186" s="57"/>
      <c r="F186" s="57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6"/>
      <c r="C187" s="1"/>
      <c r="D187" s="1"/>
      <c r="E187" s="57"/>
      <c r="F187" s="57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6"/>
      <c r="C188" s="1"/>
      <c r="D188" s="1"/>
      <c r="E188" s="57"/>
      <c r="F188" s="57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6"/>
      <c r="C189" s="1"/>
      <c r="D189" s="1"/>
      <c r="E189" s="57"/>
      <c r="F189" s="57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6"/>
      <c r="C190" s="1"/>
      <c r="D190" s="1"/>
      <c r="E190" s="57"/>
      <c r="F190" s="57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6"/>
      <c r="C191" s="1"/>
      <c r="D191" s="1"/>
      <c r="E191" s="57"/>
      <c r="F191" s="57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6"/>
      <c r="C192" s="1"/>
      <c r="D192" s="1"/>
      <c r="E192" s="57"/>
      <c r="F192" s="57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6"/>
      <c r="C193" s="1"/>
      <c r="D193" s="1"/>
      <c r="E193" s="57"/>
      <c r="F193" s="57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6"/>
      <c r="C194" s="1"/>
      <c r="D194" s="1"/>
      <c r="E194" s="57"/>
      <c r="F194" s="57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6"/>
      <c r="C195" s="1"/>
      <c r="D195" s="1"/>
      <c r="E195" s="57"/>
      <c r="F195" s="57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6"/>
      <c r="C196" s="1"/>
      <c r="D196" s="1"/>
      <c r="E196" s="57"/>
      <c r="F196" s="57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6"/>
      <c r="C197" s="1"/>
      <c r="D197" s="1"/>
      <c r="E197" s="57"/>
      <c r="F197" s="57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6"/>
      <c r="C198" s="1"/>
      <c r="D198" s="1"/>
      <c r="E198" s="57"/>
      <c r="F198" s="57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6"/>
      <c r="C199" s="1"/>
      <c r="D199" s="1"/>
      <c r="E199" s="57"/>
      <c r="F199" s="57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6"/>
      <c r="C200" s="1"/>
      <c r="D200" s="1"/>
      <c r="E200" s="57"/>
      <c r="F200" s="57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6"/>
      <c r="C201" s="1"/>
      <c r="D201" s="1"/>
      <c r="E201" s="57"/>
      <c r="F201" s="57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6"/>
      <c r="C202" s="1"/>
      <c r="D202" s="1"/>
      <c r="E202" s="57"/>
      <c r="F202" s="57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6"/>
      <c r="C203" s="1"/>
      <c r="D203" s="1"/>
      <c r="E203" s="57"/>
      <c r="F203" s="57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6"/>
      <c r="C204" s="1"/>
      <c r="D204" s="1"/>
      <c r="E204" s="57"/>
      <c r="F204" s="57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6"/>
      <c r="C205" s="1"/>
      <c r="D205" s="1"/>
      <c r="E205" s="57"/>
      <c r="F205" s="57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6"/>
      <c r="C206" s="1"/>
      <c r="D206" s="1"/>
      <c r="E206" s="57"/>
      <c r="F206" s="57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6"/>
      <c r="C207" s="1"/>
      <c r="D207" s="1"/>
      <c r="E207" s="57"/>
      <c r="F207" s="57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6"/>
      <c r="C208" s="1"/>
      <c r="D208" s="1"/>
      <c r="E208" s="57"/>
      <c r="F208" s="57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6"/>
      <c r="C209" s="1"/>
      <c r="D209" s="1"/>
      <c r="E209" s="57"/>
      <c r="F209" s="57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6"/>
      <c r="C210" s="1"/>
      <c r="D210" s="1"/>
      <c r="E210" s="57"/>
      <c r="F210" s="57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6"/>
      <c r="C211" s="1"/>
      <c r="D211" s="1"/>
      <c r="E211" s="57"/>
      <c r="F211" s="57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6"/>
      <c r="C212" s="1"/>
      <c r="D212" s="1"/>
      <c r="E212" s="57"/>
      <c r="F212" s="57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6"/>
      <c r="C213" s="1"/>
      <c r="D213" s="1"/>
      <c r="E213" s="57"/>
      <c r="F213" s="57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6"/>
      <c r="C214" s="1"/>
      <c r="D214" s="1"/>
      <c r="E214" s="57"/>
      <c r="F214" s="57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6"/>
      <c r="C215" s="1"/>
      <c r="D215" s="1"/>
      <c r="E215" s="57"/>
      <c r="F215" s="57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6"/>
      <c r="C216" s="1"/>
      <c r="D216" s="1"/>
      <c r="E216" s="57"/>
      <c r="F216" s="57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6"/>
      <c r="C217" s="1"/>
      <c r="D217" s="1"/>
      <c r="E217" s="57"/>
      <c r="F217" s="57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6"/>
      <c r="C218" s="1"/>
      <c r="D218" s="1"/>
      <c r="E218" s="57"/>
      <c r="F218" s="57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6"/>
      <c r="C219" s="1"/>
      <c r="D219" s="1"/>
      <c r="E219" s="57"/>
      <c r="F219" s="57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6"/>
      <c r="C220" s="1"/>
      <c r="D220" s="1"/>
      <c r="E220" s="57"/>
      <c r="F220" s="57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6"/>
      <c r="C221" s="1"/>
      <c r="D221" s="1"/>
      <c r="E221" s="57"/>
      <c r="F221" s="57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6"/>
      <c r="C222" s="1"/>
      <c r="D222" s="1"/>
      <c r="E222" s="57"/>
      <c r="F222" s="57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6"/>
      <c r="C223" s="1"/>
      <c r="D223" s="1"/>
      <c r="E223" s="57"/>
      <c r="F223" s="57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6"/>
      <c r="C224" s="1"/>
      <c r="D224" s="1"/>
      <c r="E224" s="57"/>
      <c r="F224" s="57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6"/>
      <c r="C225" s="1"/>
      <c r="D225" s="1"/>
      <c r="E225" s="57"/>
      <c r="F225" s="57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6"/>
      <c r="C226" s="1"/>
      <c r="D226" s="1"/>
      <c r="E226" s="57"/>
      <c r="F226" s="57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6"/>
      <c r="C227" s="1"/>
      <c r="D227" s="1"/>
      <c r="E227" s="57"/>
      <c r="F227" s="57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6"/>
      <c r="C228" s="1"/>
      <c r="D228" s="1"/>
      <c r="E228" s="57"/>
      <c r="F228" s="57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6"/>
      <c r="C229" s="1"/>
      <c r="D229" s="1"/>
      <c r="E229" s="57"/>
      <c r="F229" s="57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6"/>
      <c r="C230" s="1"/>
      <c r="D230" s="1"/>
      <c r="E230" s="57"/>
      <c r="F230" s="57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6"/>
      <c r="C231" s="1"/>
      <c r="D231" s="1"/>
      <c r="E231" s="57"/>
      <c r="F231" s="57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6"/>
      <c r="C232" s="1"/>
      <c r="D232" s="1"/>
      <c r="E232" s="57"/>
      <c r="F232" s="57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6"/>
      <c r="C233" s="1"/>
      <c r="D233" s="1"/>
      <c r="E233" s="57"/>
      <c r="F233" s="57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6"/>
      <c r="C234" s="1"/>
      <c r="D234" s="1"/>
      <c r="E234" s="57"/>
      <c r="F234" s="57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6"/>
      <c r="C235" s="1"/>
      <c r="D235" s="1"/>
      <c r="E235" s="57"/>
      <c r="F235" s="57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6"/>
      <c r="C236" s="1"/>
      <c r="D236" s="1"/>
      <c r="E236" s="57"/>
      <c r="F236" s="57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6"/>
      <c r="C237" s="1"/>
      <c r="D237" s="1"/>
      <c r="E237" s="57"/>
      <c r="F237" s="57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6"/>
      <c r="C238" s="1"/>
      <c r="D238" s="1"/>
      <c r="E238" s="57"/>
      <c r="F238" s="57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6"/>
      <c r="C239" s="1"/>
      <c r="D239" s="1"/>
      <c r="E239" s="57"/>
      <c r="F239" s="57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6"/>
      <c r="C240" s="1"/>
      <c r="D240" s="1"/>
      <c r="E240" s="57"/>
      <c r="F240" s="57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6"/>
      <c r="C241" s="1"/>
      <c r="D241" s="1"/>
      <c r="E241" s="57"/>
      <c r="F241" s="57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6"/>
      <c r="C242" s="1"/>
      <c r="D242" s="1"/>
      <c r="E242" s="57"/>
      <c r="F242" s="57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6"/>
      <c r="C243" s="1"/>
      <c r="D243" s="1"/>
      <c r="E243" s="57"/>
      <c r="F243" s="57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6"/>
      <c r="C244" s="1"/>
      <c r="D244" s="1"/>
      <c r="E244" s="57"/>
      <c r="F244" s="57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6"/>
      <c r="C245" s="1"/>
      <c r="D245" s="1"/>
      <c r="E245" s="57"/>
      <c r="F245" s="57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6"/>
      <c r="C246" s="1"/>
      <c r="D246" s="1"/>
      <c r="E246" s="57"/>
      <c r="F246" s="57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6"/>
      <c r="C247" s="1"/>
      <c r="D247" s="1"/>
      <c r="E247" s="57"/>
      <c r="F247" s="57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6"/>
      <c r="C248" s="1"/>
      <c r="D248" s="1"/>
      <c r="E248" s="57"/>
      <c r="F248" s="57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6"/>
      <c r="C249" s="1"/>
      <c r="D249" s="1"/>
      <c r="E249" s="57"/>
      <c r="F249" s="57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6"/>
      <c r="C250" s="1"/>
      <c r="D250" s="1"/>
      <c r="E250" s="57"/>
      <c r="F250" s="57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6"/>
      <c r="C251" s="1"/>
      <c r="D251" s="1"/>
      <c r="E251" s="57"/>
      <c r="F251" s="57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6"/>
      <c r="C252" s="1"/>
      <c r="D252" s="1"/>
      <c r="E252" s="57"/>
      <c r="F252" s="57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6"/>
      <c r="C253" s="1"/>
      <c r="D253" s="1"/>
      <c r="E253" s="57"/>
      <c r="F253" s="57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6"/>
      <c r="C254" s="1"/>
      <c r="D254" s="1"/>
      <c r="E254" s="57"/>
      <c r="F254" s="57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6"/>
      <c r="C255" s="1"/>
      <c r="D255" s="1"/>
      <c r="E255" s="57"/>
      <c r="F255" s="57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6"/>
      <c r="C256" s="1"/>
      <c r="D256" s="1"/>
      <c r="E256" s="57"/>
      <c r="F256" s="57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6"/>
      <c r="C257" s="1"/>
      <c r="D257" s="1"/>
      <c r="E257" s="57"/>
      <c r="F257" s="57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6"/>
      <c r="C258" s="1"/>
      <c r="D258" s="1"/>
      <c r="E258" s="57"/>
      <c r="F258" s="57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6"/>
      <c r="C259" s="1"/>
      <c r="D259" s="1"/>
      <c r="E259" s="57"/>
      <c r="F259" s="57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6"/>
      <c r="C260" s="1"/>
      <c r="D260" s="1"/>
      <c r="E260" s="57"/>
      <c r="F260" s="57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6"/>
      <c r="C261" s="1"/>
      <c r="D261" s="1"/>
      <c r="E261" s="57"/>
      <c r="F261" s="57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6"/>
      <c r="C262" s="1"/>
      <c r="D262" s="1"/>
      <c r="E262" s="57"/>
      <c r="F262" s="57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6"/>
      <c r="C263" s="1"/>
      <c r="D263" s="1"/>
      <c r="E263" s="57"/>
      <c r="F263" s="57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6"/>
      <c r="C264" s="1"/>
      <c r="D264" s="1"/>
      <c r="E264" s="57"/>
      <c r="F264" s="57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6"/>
      <c r="C265" s="1"/>
      <c r="D265" s="1"/>
      <c r="E265" s="57"/>
      <c r="F265" s="57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6"/>
      <c r="C266" s="1"/>
      <c r="D266" s="1"/>
      <c r="E266" s="57"/>
      <c r="F266" s="57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6"/>
      <c r="C267" s="1"/>
      <c r="D267" s="1"/>
      <c r="E267" s="57"/>
      <c r="F267" s="57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6"/>
      <c r="C268" s="1"/>
      <c r="D268" s="1"/>
      <c r="E268" s="57"/>
      <c r="F268" s="57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6"/>
      <c r="C269" s="1"/>
      <c r="D269" s="1"/>
      <c r="E269" s="57"/>
      <c r="F269" s="57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6"/>
      <c r="C270" s="1"/>
      <c r="D270" s="1"/>
      <c r="E270" s="57"/>
      <c r="F270" s="57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6"/>
      <c r="C271" s="1"/>
      <c r="D271" s="1"/>
      <c r="E271" s="57"/>
      <c r="F271" s="57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6"/>
      <c r="C272" s="1"/>
      <c r="D272" s="1"/>
      <c r="E272" s="57"/>
      <c r="F272" s="57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6"/>
      <c r="C273" s="1"/>
      <c r="D273" s="1"/>
      <c r="E273" s="57"/>
      <c r="F273" s="57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6"/>
      <c r="C274" s="1"/>
      <c r="D274" s="1"/>
      <c r="E274" s="57"/>
      <c r="F274" s="57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6"/>
      <c r="C275" s="1"/>
      <c r="D275" s="1"/>
      <c r="E275" s="57"/>
      <c r="F275" s="57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6"/>
      <c r="C276" s="1"/>
      <c r="D276" s="1"/>
      <c r="E276" s="57"/>
      <c r="F276" s="57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6"/>
      <c r="C277" s="1"/>
      <c r="D277" s="1"/>
      <c r="E277" s="57"/>
      <c r="F277" s="57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6"/>
      <c r="C278" s="1"/>
      <c r="D278" s="1"/>
      <c r="E278" s="57"/>
      <c r="F278" s="57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6"/>
      <c r="C279" s="1"/>
      <c r="D279" s="1"/>
      <c r="E279" s="57"/>
      <c r="F279" s="57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6"/>
      <c r="C280" s="1"/>
      <c r="D280" s="1"/>
      <c r="E280" s="57"/>
      <c r="F280" s="57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6"/>
      <c r="C281" s="1"/>
      <c r="D281" s="1"/>
      <c r="E281" s="57"/>
      <c r="F281" s="57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6"/>
      <c r="C282" s="1"/>
      <c r="D282" s="1"/>
      <c r="E282" s="57"/>
      <c r="F282" s="57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 Nov</vt:lpstr>
      <vt:lpstr>'28 Nov'!Print_Area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2025-05-11T12:10:04Z</dcterms:modified>
</cp:coreProperties>
</file>