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rebeccabradley/Downloads/"/>
    </mc:Choice>
  </mc:AlternateContent>
  <xr:revisionPtr revIDLastSave="0" documentId="8_{90EC31E6-4410-2D45-BAD3-4A90AE325739}" xr6:coauthVersionLast="47" xr6:coauthVersionMax="47" xr10:uidLastSave="{00000000-0000-0000-0000-000000000000}"/>
  <bookViews>
    <workbookView xWindow="0" yWindow="740" windowWidth="29400" windowHeight="17280" activeTab="1" xr2:uid="{00000000-000D-0000-FFFF-FFFF00000000}"/>
  </bookViews>
  <sheets>
    <sheet name="Food Selector" sheetId="1" r:id="rId1"/>
    <sheet name="Food Selector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jTXniZnS4IgFo+hnZlEMmc6pvDY0QLQ32bMkLoRqL0="/>
    </ext>
  </extLst>
</workbook>
</file>

<file path=xl/calcChain.xml><?xml version="1.0" encoding="utf-8"?>
<calcChain xmlns="http://schemas.openxmlformats.org/spreadsheetml/2006/main">
  <c r="D51" i="2" l="1"/>
  <c r="D50" i="2"/>
  <c r="D49" i="2"/>
  <c r="D48" i="2"/>
  <c r="D47" i="2"/>
  <c r="D46" i="2"/>
  <c r="D45" i="2"/>
  <c r="D42" i="2"/>
  <c r="E39" i="2"/>
  <c r="D39" i="2"/>
  <c r="E38" i="2"/>
  <c r="D38" i="2"/>
  <c r="E35" i="2"/>
  <c r="D35" i="2"/>
  <c r="E34" i="2"/>
  <c r="D34" i="2"/>
  <c r="E33" i="2"/>
  <c r="D33" i="2"/>
  <c r="E32" i="2"/>
  <c r="D32" i="2"/>
  <c r="E31" i="2"/>
  <c r="D31" i="2"/>
  <c r="E30" i="2"/>
  <c r="D30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C19" i="2"/>
  <c r="D19" i="2" s="1"/>
  <c r="E18" i="2"/>
  <c r="D18" i="2"/>
  <c r="E17" i="2"/>
  <c r="C17" i="2"/>
  <c r="D17" i="2" s="1"/>
  <c r="E16" i="2"/>
  <c r="D16" i="2"/>
  <c r="E15" i="2"/>
  <c r="D15" i="2"/>
  <c r="E14" i="2"/>
  <c r="D14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E56" i="2" s="1"/>
  <c r="E58" i="2" s="1"/>
  <c r="D5" i="2"/>
  <c r="D53" i="2" s="1"/>
  <c r="D54" i="2" s="1"/>
  <c r="E39" i="1"/>
  <c r="E38" i="1"/>
  <c r="E35" i="1"/>
  <c r="E34" i="1"/>
  <c r="E33" i="1"/>
  <c r="E32" i="1"/>
  <c r="E30" i="1"/>
  <c r="E22" i="1"/>
  <c r="E31" i="1"/>
  <c r="E27" i="1"/>
  <c r="E26" i="1"/>
  <c r="E25" i="1"/>
  <c r="E24" i="1"/>
  <c r="E21" i="1"/>
  <c r="E20" i="1"/>
  <c r="D20" i="1"/>
  <c r="E11" i="1"/>
  <c r="D27" i="1"/>
  <c r="D26" i="1"/>
  <c r="D25" i="1"/>
  <c r="E23" i="1"/>
  <c r="E19" i="1"/>
  <c r="C19" i="1"/>
  <c r="E18" i="1"/>
  <c r="E17" i="1"/>
  <c r="E16" i="1"/>
  <c r="C17" i="1"/>
  <c r="D16" i="1"/>
  <c r="E15" i="1"/>
  <c r="E10" i="1"/>
  <c r="E8" i="1"/>
  <c r="E7" i="1"/>
  <c r="E6" i="1"/>
  <c r="E5" i="1"/>
  <c r="E9" i="1"/>
  <c r="D10" i="1" l="1"/>
  <c r="D35" i="1"/>
  <c r="D34" i="1"/>
  <c r="D23" i="1"/>
  <c r="D22" i="1"/>
  <c r="E14" i="1"/>
  <c r="D51" i="1"/>
  <c r="D50" i="1"/>
  <c r="D49" i="1"/>
  <c r="D48" i="1"/>
  <c r="D47" i="1"/>
  <c r="D46" i="1"/>
  <c r="D45" i="1"/>
  <c r="D42" i="1"/>
  <c r="D11" i="1"/>
  <c r="D39" i="1"/>
  <c r="D38" i="1"/>
  <c r="D33" i="1"/>
  <c r="D32" i="1"/>
  <c r="D31" i="1"/>
  <c r="D30" i="1"/>
  <c r="D17" i="1"/>
  <c r="D21" i="1"/>
  <c r="D24" i="1"/>
  <c r="D19" i="1"/>
  <c r="D18" i="1"/>
  <c r="D15" i="1"/>
  <c r="D14" i="1"/>
  <c r="D9" i="1"/>
  <c r="D8" i="1"/>
  <c r="D7" i="1"/>
  <c r="D6" i="1"/>
  <c r="D5" i="1"/>
  <c r="D53" i="1" l="1"/>
  <c r="D54" i="1" s="1"/>
  <c r="E56" i="1"/>
  <c r="E58" i="1" s="1"/>
</calcChain>
</file>

<file path=xl/sharedStrings.xml><?xml version="1.0" encoding="utf-8"?>
<sst xmlns="http://schemas.openxmlformats.org/spreadsheetml/2006/main" count="144" uniqueCount="70">
  <si>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</si>
  <si>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</si>
  <si>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</si>
  <si>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</si>
  <si>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</si>
  <si>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ALLERGENS</t>
  </si>
  <si>
    <t>Dairy (cheese), Gluten/wheat flour (bread/ crackers) nuts(cashews, pistachios, walnuts, almonds)</t>
  </si>
  <si>
    <t xml:space="preserve">Gluten/ wheat flour (bread/crackers), dairy (cheese)  pork (cured meats),  nuts (pinenuts) </t>
  </si>
  <si>
    <t>Gluten /wheat flour (bread) fish (Salmon) Dairy (cheese in pesto) Pine nuts) pesto) Dairy (Cream cheese)</t>
  </si>
  <si>
    <t>Oyster Platter (cost per dozen, minimum of 5 dozen)</t>
  </si>
  <si>
    <t xml:space="preserve">Molluscs (Oysters) 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</si>
  <si>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</si>
  <si>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t>Egg, dairy/milk (parmesan, cheese)</t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</si>
  <si>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</si>
  <si>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t xml:space="preserve">Gluten/wheat flour, milk, egg (brioche bun) sesame (bun) </t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</si>
  <si>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</si>
  <si>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>Gluten / wheat flour, milk, egg (brioche bun), cheese, Egg yolk (burger sauce)</t>
  </si>
  <si>
    <t xml:space="preserve">Classic roll station glazed ham, roasted chicken, condiments </t>
  </si>
  <si>
    <t>Gluten/ wheat (bread rolls) Egg yolk (mayo) Dairy/ cheese (brie, tasty), pork (ham)</t>
  </si>
  <si>
    <t xml:space="preserve">Gourmet roll station, eye fillet, glazed ham, chicken, condiments </t>
  </si>
  <si>
    <t>Dairy (cheese), Gluten/wheat flour (bread/ crackers) nuts(cashews, pistachios, walnuts, almonds) Cured meats (pork)</t>
  </si>
  <si>
    <t xml:space="preserve">LATE NIGHT FOOD SERVICE </t>
  </si>
  <si>
    <t xml:space="preserve">   Late Night Fries served with tomato sauce NGA, NF, DF</t>
  </si>
  <si>
    <t xml:space="preserve">   Parmesan truffle fries with garlic aioli NF</t>
  </si>
  <si>
    <t xml:space="preserve">Dairy (parmesan) egg yolk 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</si>
  <si>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</si>
  <si>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</si>
  <si>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</si>
  <si>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</si>
  <si>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</si>
  <si>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</si>
  <si>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</si>
  <si>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</si>
  <si>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</si>
  <si>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</si>
  <si>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</si>
  <si>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</si>
  <si>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</si>
  <si>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t xml:space="preserve">Cheeseboard (10 - 15 Guests) </t>
  </si>
  <si>
    <t xml:space="preserve">Italian Antipasto Platter (10 - 15 Guests) </t>
  </si>
  <si>
    <t>Chicken Platter (10 - 15 Guests)</t>
  </si>
  <si>
    <t>Wellness Platter (10 - 15 Guests)</t>
  </si>
  <si>
    <t>Mixed Pakoras with green chutney (Vegan)</t>
  </si>
  <si>
    <t>Potato Pave/ Pickles/Garlic Emulsion/ Parmesan (NGA, Vegetarian)</t>
  </si>
  <si>
    <t>Manuka Smoked Salmon Platter (10 - 15 Guests)</t>
  </si>
  <si>
    <t>Fenugreek Chicken Filo-Ette’s / Tomato Salsa/ Labneh</t>
  </si>
  <si>
    <t>Fries served in individual cones NGA, NF</t>
  </si>
  <si>
    <t>Char Siu Pork Belly Skewers/ Sesame / Spring onions (DF)</t>
  </si>
  <si>
    <t>Lamb Kofta skewers with smoked yoghurt dip (NGA)</t>
  </si>
  <si>
    <t>Beef Tataki/ Hoisin Mayo/ Spring onions/sesame (DF)</t>
  </si>
  <si>
    <t>Buttermilk Fried chicken, Hot Honey Ranch</t>
  </si>
  <si>
    <t>Fenugreek Chicken Bao buns/ pickled Cucumber and carrot</t>
  </si>
  <si>
    <t>Korean Tofu Bao buns/ pickled Cucumber and carrot (Vegan)</t>
  </si>
  <si>
    <t>Pork schnitzel Sliders/ coleslaw/ Tonkatsu/ Japanese Mayo</t>
  </si>
  <si>
    <t>Potato Rosti/ Braised Brisket/ Chimichurri/ Aioli (DF)</t>
  </si>
  <si>
    <t>Beef Meatballs- Napoli sauce, crispy garlic, parsley &amp; parmesan on the side (GF, DF)</t>
  </si>
  <si>
    <t>Crispy fried chicken sliders, spicy mayo, lettuce with side fries NF</t>
  </si>
  <si>
    <t>Slow roasted tomato, spinach and mushroom Gnocchi NGA</t>
  </si>
  <si>
    <t>Tandori Chicken Lemon, pickled cabbage, red onion, chaat masala &amp; naan bread (GF)</t>
  </si>
  <si>
    <t>Fish &amp; Chips served with garlic aioli &amp; lemon pepper</t>
  </si>
  <si>
    <t>Grazing Table</t>
  </si>
  <si>
    <t>SWEET</t>
  </si>
  <si>
    <t xml:space="preserve">ROLL STATION (min 20 pax) </t>
  </si>
  <si>
    <t xml:space="preserve">MAIN FOOD SERVICE CANAPES (min 20 per item) </t>
  </si>
  <si>
    <t>WALK N FORK (Min 20 of each)</t>
  </si>
  <si>
    <t>Dessert Platter (10 - 15 Guests)</t>
  </si>
  <si>
    <t xml:space="preserve">   Fries in individual boats</t>
  </si>
  <si>
    <t xml:space="preserve">   Chicken Croquettes</t>
  </si>
  <si>
    <t xml:space="preserve">   Croque Toastie Platter Ham &amp; Cheese (20 Mini Croqs)</t>
  </si>
  <si>
    <t xml:space="preserve">   Croque Toastie Platter Cheese &amp; Béchamel (Vegetarian, 20 Mini Croqs)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</si>
</sst>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10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1D8E2"/>
        <bgColor rgb="FFDEEAF6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4" fontId="4" fillId="0" borderId="6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vertical="center" wrapText="1"/>
    </xf>
    <xf numFmtId="44" fontId="4" fillId="0" borderId="19" xfId="0" applyNumberFormat="1" applyFont="1" applyBorder="1" applyAlignment="1">
      <alignment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44" fontId="8" fillId="0" borderId="0" xfId="0" applyNumberFormat="1" applyFont="1" applyAlignment="1">
      <alignment vertical="center" wrapText="1"/>
    </xf>
    <xf numFmtId="0" fontId="4" fillId="0" borderId="22" xfId="0" applyFont="1" applyBorder="1" applyAlignment="1">
      <alignment vertical="center" wrapText="1"/>
    </xf>
    <xf numFmtId="164" fontId="4" fillId="0" borderId="23" xfId="0" applyNumberFormat="1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17" xfId="0" applyNumberFormat="1" applyFont="1" applyFill="1" applyBorder="1" applyAlignment="1">
      <alignment horizontal="center" vertical="center" wrapText="1"/>
    </xf>
    <xf numFmtId="1" fontId="4" fillId="4" borderId="2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0</xdr:row>
      <xdr:rowOff>165100</xdr:rowOff>
    </xdr:from>
    <xdr:to>
      <xdr:col>6</xdr:col>
      <xdr:colOff>254000</xdr:colOff>
      <xdr:row>2</xdr:row>
      <xdr:rowOff>300897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62B4C0-48F2-67DE-A3A4-D5D492B4B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61" b="21951"/>
        <a:stretch>
          <a:fillRect/>
        </a:stretch>
      </xdr:blipFill>
      <xdr:spPr>
        <a:xfrm>
          <a:off x="10858500" y="165100"/>
          <a:ext cx="2133600" cy="935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0</xdr:row>
      <xdr:rowOff>165100</xdr:rowOff>
    </xdr:from>
    <xdr:to>
      <xdr:col>6</xdr:col>
      <xdr:colOff>254000</xdr:colOff>
      <xdr:row>2</xdr:row>
      <xdr:rowOff>300897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9EE032-0F49-6E47-B425-7C487CF35D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61" b="21951"/>
        <a:stretch>
          <a:fillRect/>
        </a:stretch>
      </xdr:blipFill>
      <xdr:spPr>
        <a:xfrm>
          <a:off x="10858500" y="165100"/>
          <a:ext cx="2133600" cy="935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81"/>
  <sheetViews>
    <sheetView showGridLines="0" topLeftCell="A38" workbookViewId="0">
      <selection activeCell="B6" sqref="B6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26" width="11.1640625" customWidth="1"/>
  </cols>
  <sheetData>
    <row r="1" spans="1:13" ht="21">
      <c r="A1" s="51"/>
      <c r="B1" s="52"/>
      <c r="C1" s="52"/>
      <c r="D1" s="52"/>
      <c r="E1" s="52"/>
      <c r="F1" s="52"/>
      <c r="G1" s="1"/>
      <c r="H1" s="1"/>
      <c r="I1" s="1"/>
      <c r="J1" s="1"/>
      <c r="K1" s="1"/>
      <c r="L1" s="1"/>
      <c r="M1" s="2"/>
    </row>
    <row r="2" spans="1:13" ht="42.75" customHeight="1">
      <c r="A2" s="53" t="s">
        <v>0</v>
      </c>
      <c r="B2" s="52"/>
      <c r="C2" s="52"/>
      <c r="D2" s="52"/>
      <c r="E2" s="52"/>
      <c r="F2" s="52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54" t="s">
        <v>1</v>
      </c>
      <c r="C3" s="52"/>
      <c r="D3" s="52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3</v>
      </c>
      <c r="B4" s="6"/>
      <c r="C4" s="7"/>
      <c r="D4" s="7"/>
      <c r="E4" s="8" t="s">
        <v>4</v>
      </c>
      <c r="F4" s="8" t="s">
        <v>5</v>
      </c>
      <c r="G4" s="1"/>
      <c r="H4" s="1"/>
      <c r="I4" s="1"/>
      <c r="J4" s="1"/>
      <c r="K4" s="1"/>
      <c r="L4" s="1"/>
      <c r="M4" s="2"/>
    </row>
    <row r="5" spans="1:13" ht="68">
      <c r="A5" s="9" t="s">
        <v>38</v>
      </c>
      <c r="B5" s="47">
        <v>1</v>
      </c>
      <c r="C5" s="10">
        <v>170</v>
      </c>
      <c r="D5" s="10">
        <f t="shared" ref="D5:D9" si="0">C5*B5</f>
        <v>170</v>
      </c>
      <c r="E5" s="20">
        <f>B5*(48/230)*C5</f>
        <v>35.478260869565219</v>
      </c>
      <c r="F5" s="12" t="s">
        <v>6</v>
      </c>
      <c r="G5" s="1"/>
      <c r="H5" s="1"/>
      <c r="I5" s="1"/>
      <c r="J5" s="1"/>
      <c r="K5" s="1"/>
      <c r="L5" s="1"/>
      <c r="M5" s="2"/>
    </row>
    <row r="6" spans="1:13" ht="68">
      <c r="A6" s="9" t="s">
        <v>39</v>
      </c>
      <c r="B6" s="47">
        <v>1</v>
      </c>
      <c r="C6" s="10">
        <v>170</v>
      </c>
      <c r="D6" s="10">
        <f t="shared" si="0"/>
        <v>170</v>
      </c>
      <c r="E6" s="20">
        <f>B6*(48/230)*C6</f>
        <v>35.478260869565219</v>
      </c>
      <c r="F6" s="12" t="s">
        <v>7</v>
      </c>
      <c r="G6" s="1"/>
      <c r="H6" s="1"/>
      <c r="I6" s="1"/>
      <c r="J6" s="1"/>
      <c r="K6" s="1"/>
      <c r="L6" s="1"/>
      <c r="M6" s="2"/>
    </row>
    <row r="7" spans="1:13" ht="68">
      <c r="A7" s="9" t="s">
        <v>44</v>
      </c>
      <c r="B7" s="47">
        <v>1</v>
      </c>
      <c r="C7" s="10">
        <v>190</v>
      </c>
      <c r="D7" s="10">
        <f t="shared" si="0"/>
        <v>190</v>
      </c>
      <c r="E7" s="20">
        <f>B7*(48/250)*C7</f>
        <v>36.480000000000004</v>
      </c>
      <c r="F7" s="12" t="s">
        <v>8</v>
      </c>
      <c r="G7" s="1"/>
      <c r="H7" s="1"/>
      <c r="I7" s="1"/>
      <c r="J7" s="1"/>
      <c r="K7" s="1"/>
      <c r="L7" s="1"/>
      <c r="M7" s="2"/>
    </row>
    <row r="8" spans="1:13" ht="28" customHeight="1">
      <c r="A8" s="13" t="s">
        <v>40</v>
      </c>
      <c r="B8" s="47">
        <v>1</v>
      </c>
      <c r="C8" s="10">
        <v>180</v>
      </c>
      <c r="D8" s="10">
        <f t="shared" si="0"/>
        <v>180</v>
      </c>
      <c r="E8" s="20">
        <f>B8*(48/240)*C8</f>
        <v>36</v>
      </c>
      <c r="F8" s="12"/>
      <c r="G8" s="1"/>
      <c r="H8" s="1"/>
      <c r="I8" s="1"/>
      <c r="J8" s="1"/>
      <c r="K8" s="1"/>
      <c r="L8" s="1"/>
      <c r="M8" s="2"/>
    </row>
    <row r="9" spans="1:13" ht="33.75" customHeight="1">
      <c r="A9" s="13" t="s">
        <v>9</v>
      </c>
      <c r="B9" s="47"/>
      <c r="C9" s="10">
        <v>85</v>
      </c>
      <c r="D9" s="10">
        <f t="shared" si="0"/>
        <v>0</v>
      </c>
      <c r="E9" s="20">
        <f>B9*6</f>
        <v>0</v>
      </c>
      <c r="F9" s="12" t="s">
        <v>10</v>
      </c>
      <c r="G9" s="1"/>
      <c r="H9" s="1"/>
      <c r="I9" s="1"/>
      <c r="J9" s="1"/>
      <c r="K9" s="1"/>
      <c r="L9" s="1"/>
      <c r="M9" s="2"/>
    </row>
    <row r="10" spans="1:13" ht="32" customHeight="1">
      <c r="A10" s="13" t="s">
        <v>41</v>
      </c>
      <c r="B10" s="47"/>
      <c r="C10" s="10">
        <v>180</v>
      </c>
      <c r="D10" s="10">
        <f t="shared" ref="D10" si="1">C10*B10</f>
        <v>0</v>
      </c>
      <c r="E10" s="20">
        <f>B10*(48/240)*C10</f>
        <v>0</v>
      </c>
      <c r="F10" s="12"/>
      <c r="G10" s="1"/>
      <c r="H10" s="1"/>
      <c r="I10" s="1"/>
      <c r="J10" s="1"/>
      <c r="K10" s="1"/>
      <c r="L10" s="1"/>
      <c r="M10" s="2"/>
    </row>
    <row r="11" spans="1:13" ht="74" customHeight="1">
      <c r="A11" s="13" t="s">
        <v>60</v>
      </c>
      <c r="B11" s="47"/>
      <c r="C11" s="10">
        <v>25</v>
      </c>
      <c r="D11" s="10">
        <f>C11*B11</f>
        <v>0</v>
      </c>
      <c r="E11" s="20">
        <f>B11*5.82</f>
        <v>0</v>
      </c>
      <c r="F11" s="12" t="s">
        <v>20</v>
      </c>
      <c r="G11" s="1"/>
      <c r="H11" s="1"/>
      <c r="I11" s="1"/>
      <c r="J11" s="1"/>
      <c r="K11" s="1"/>
      <c r="L11" s="1"/>
      <c r="M11" s="2"/>
    </row>
    <row r="12" spans="1:13" ht="16">
      <c r="A12" s="14"/>
      <c r="B12" s="15"/>
      <c r="C12" s="16"/>
      <c r="D12" s="16"/>
      <c r="E12" s="17"/>
      <c r="F12" s="18"/>
      <c r="G12" s="1"/>
      <c r="H12" s="1"/>
      <c r="I12" s="1"/>
      <c r="J12" s="1"/>
      <c r="K12" s="1"/>
      <c r="L12" s="1"/>
      <c r="M12" s="2"/>
    </row>
    <row r="13" spans="1:13" ht="17">
      <c r="A13" s="50" t="s">
        <v>63</v>
      </c>
      <c r="B13" s="15"/>
      <c r="C13" s="16"/>
      <c r="D13" s="16"/>
      <c r="E13" s="19"/>
      <c r="F13" s="18"/>
      <c r="G13" s="1"/>
      <c r="H13" s="1"/>
      <c r="I13" s="1"/>
      <c r="J13" s="1"/>
      <c r="K13" s="1"/>
      <c r="L13" s="1"/>
      <c r="M13" s="2"/>
    </row>
    <row r="14" spans="1:13" ht="32" customHeight="1">
      <c r="A14" s="9" t="s">
        <v>42</v>
      </c>
      <c r="B14" s="47"/>
      <c r="C14" s="10">
        <v>8</v>
      </c>
      <c r="D14" s="10">
        <f t="shared" ref="D14:D24" si="2">C14*B14</f>
        <v>0</v>
      </c>
      <c r="E14" s="20">
        <f>B14*1</f>
        <v>0</v>
      </c>
      <c r="F14" s="12"/>
      <c r="G14" s="1"/>
      <c r="H14" s="1"/>
      <c r="I14" s="1"/>
      <c r="J14" s="1"/>
      <c r="K14" s="1"/>
      <c r="L14" s="1"/>
      <c r="M14" s="2"/>
    </row>
    <row r="15" spans="1:13" ht="32" customHeight="1">
      <c r="A15" s="9" t="s">
        <v>43</v>
      </c>
      <c r="B15" s="47"/>
      <c r="C15" s="10">
        <v>8</v>
      </c>
      <c r="D15" s="10">
        <f t="shared" si="2"/>
        <v>0</v>
      </c>
      <c r="E15" s="20">
        <f>B15*1</f>
        <v>0</v>
      </c>
      <c r="F15" s="12"/>
      <c r="G15" s="1"/>
      <c r="H15" s="1"/>
      <c r="I15" s="1"/>
      <c r="J15" s="1"/>
      <c r="K15" s="1"/>
      <c r="L15" s="1"/>
      <c r="M15" s="2"/>
    </row>
    <row r="16" spans="1:13" ht="32" customHeight="1">
      <c r="A16" s="9" t="s">
        <v>11</v>
      </c>
      <c r="B16" s="47"/>
      <c r="C16" s="10">
        <v>8</v>
      </c>
      <c r="D16" s="10">
        <f t="shared" ref="D16" si="3">C16*B16</f>
        <v>0</v>
      </c>
      <c r="E16" s="20">
        <f>B16*1</f>
        <v>0</v>
      </c>
      <c r="F16" s="12"/>
      <c r="G16" s="1"/>
      <c r="H16" s="1"/>
      <c r="I16" s="1"/>
      <c r="J16" s="1"/>
      <c r="K16" s="1"/>
      <c r="L16" s="1"/>
      <c r="M16" s="2"/>
    </row>
    <row r="17" spans="1:13" ht="32" customHeight="1">
      <c r="A17" s="9" t="s">
        <v>45</v>
      </c>
      <c r="B17" s="47"/>
      <c r="C17" s="10">
        <f>190/20</f>
        <v>9.5</v>
      </c>
      <c r="D17" s="10">
        <f>C17*B17</f>
        <v>0</v>
      </c>
      <c r="E17" s="20">
        <f>B17*1</f>
        <v>0</v>
      </c>
      <c r="F17" s="12"/>
      <c r="G17" s="1"/>
      <c r="H17" s="1"/>
      <c r="I17" s="1"/>
      <c r="J17" s="1"/>
      <c r="K17" s="1"/>
      <c r="L17" s="1"/>
      <c r="M17" s="2"/>
    </row>
    <row r="18" spans="1:13" ht="32" customHeight="1">
      <c r="A18" s="9" t="s">
        <v>46</v>
      </c>
      <c r="B18" s="47"/>
      <c r="C18" s="10">
        <v>6</v>
      </c>
      <c r="D18" s="10">
        <f t="shared" si="2"/>
        <v>0</v>
      </c>
      <c r="E18" s="20">
        <f>B18*2</f>
        <v>0</v>
      </c>
      <c r="F18" s="12"/>
      <c r="G18" s="1"/>
      <c r="H18" s="1"/>
      <c r="I18" s="1"/>
      <c r="J18" s="1"/>
      <c r="K18" s="1"/>
      <c r="L18" s="1"/>
      <c r="M18" s="2"/>
    </row>
    <row r="19" spans="1:13" ht="32" customHeight="1">
      <c r="A19" s="21" t="s">
        <v>47</v>
      </c>
      <c r="B19" s="47"/>
      <c r="C19" s="10">
        <f>170/20</f>
        <v>8.5</v>
      </c>
      <c r="D19" s="10">
        <f t="shared" si="2"/>
        <v>0</v>
      </c>
      <c r="E19" s="20">
        <f>B19*1</f>
        <v>0</v>
      </c>
      <c r="F19" s="12"/>
      <c r="G19" s="1"/>
      <c r="H19" s="1"/>
      <c r="I19" s="1"/>
      <c r="J19" s="1"/>
      <c r="K19" s="1"/>
      <c r="L19" s="1"/>
      <c r="M19" s="2"/>
    </row>
    <row r="20" spans="1:13" ht="32" customHeight="1">
      <c r="A20" s="21" t="s">
        <v>48</v>
      </c>
      <c r="B20" s="47"/>
      <c r="C20" s="10">
        <v>9</v>
      </c>
      <c r="D20" s="10">
        <f>C20*B20</f>
        <v>0</v>
      </c>
      <c r="E20" s="20">
        <f>B20*1</f>
        <v>0</v>
      </c>
      <c r="F20" s="12"/>
      <c r="G20" s="1"/>
      <c r="H20" s="1"/>
      <c r="I20" s="1"/>
      <c r="J20" s="1"/>
      <c r="K20" s="1"/>
      <c r="L20" s="1"/>
      <c r="M20" s="2"/>
    </row>
    <row r="21" spans="1:13" ht="32" customHeight="1">
      <c r="A21" s="21" t="s">
        <v>13</v>
      </c>
      <c r="B21" s="47"/>
      <c r="C21" s="10">
        <v>14</v>
      </c>
      <c r="D21" s="10">
        <f>C21*B21</f>
        <v>0</v>
      </c>
      <c r="E21" s="20">
        <f>B21*3</f>
        <v>0</v>
      </c>
      <c r="F21" s="12" t="s">
        <v>14</v>
      </c>
      <c r="G21" s="1"/>
      <c r="H21" s="1"/>
      <c r="I21" s="1"/>
      <c r="J21" s="1"/>
      <c r="K21" s="1"/>
      <c r="L21" s="1"/>
      <c r="M21" s="2"/>
    </row>
    <row r="22" spans="1:13" ht="32" customHeight="1">
      <c r="A22" s="9" t="s">
        <v>49</v>
      </c>
      <c r="B22" s="47"/>
      <c r="C22" s="10">
        <v>8.5</v>
      </c>
      <c r="D22" s="10">
        <f t="shared" ref="D22" si="4">C22*B22</f>
        <v>0</v>
      </c>
      <c r="E22" s="20">
        <f>B22*0.7</f>
        <v>0</v>
      </c>
      <c r="F22" s="12"/>
      <c r="G22" s="1"/>
      <c r="H22" s="1"/>
      <c r="I22" s="1"/>
      <c r="J22" s="1"/>
      <c r="K22" s="1"/>
      <c r="L22" s="1"/>
      <c r="M22" s="2"/>
    </row>
    <row r="23" spans="1:13" ht="32" customHeight="1">
      <c r="A23" s="9" t="s">
        <v>50</v>
      </c>
      <c r="B23" s="47"/>
      <c r="C23" s="10">
        <v>7.5</v>
      </c>
      <c r="D23" s="10">
        <f t="shared" ref="D23" si="5">C23*B23</f>
        <v>0</v>
      </c>
      <c r="E23" s="20">
        <f>B23*0.8</f>
        <v>0</v>
      </c>
      <c r="F23" s="12"/>
      <c r="G23" s="1"/>
      <c r="H23" s="1"/>
      <c r="I23" s="1"/>
      <c r="J23" s="1"/>
      <c r="K23" s="1"/>
      <c r="L23" s="1"/>
      <c r="M23" s="2"/>
    </row>
    <row r="24" spans="1:13" ht="29" customHeight="1">
      <c r="A24" s="21" t="s">
        <v>51</v>
      </c>
      <c r="B24" s="47"/>
      <c r="C24" s="10">
        <v>14</v>
      </c>
      <c r="D24" s="10">
        <f t="shared" si="2"/>
        <v>0</v>
      </c>
      <c r="E24" s="20">
        <f>B24*3</f>
        <v>0</v>
      </c>
      <c r="F24" s="12"/>
      <c r="G24" s="1"/>
      <c r="H24" s="1"/>
      <c r="I24" s="1"/>
      <c r="J24" s="1"/>
      <c r="K24" s="1"/>
      <c r="L24" s="1"/>
      <c r="M24" s="2"/>
    </row>
    <row r="25" spans="1:13" ht="30" customHeight="1">
      <c r="A25" s="21" t="s">
        <v>52</v>
      </c>
      <c r="B25" s="47"/>
      <c r="C25" s="10">
        <v>14</v>
      </c>
      <c r="D25" s="10">
        <f t="shared" ref="D25:D27" si="6">C25*B25</f>
        <v>0</v>
      </c>
      <c r="E25" s="20">
        <f>B25*3</f>
        <v>0</v>
      </c>
      <c r="F25" s="12"/>
      <c r="G25" s="1"/>
      <c r="H25" s="1"/>
      <c r="I25" s="1"/>
      <c r="J25" s="1"/>
      <c r="K25" s="1"/>
      <c r="L25" s="1"/>
      <c r="M25" s="2"/>
    </row>
    <row r="26" spans="1:13" ht="32.25" customHeight="1">
      <c r="A26" s="21" t="s">
        <v>53</v>
      </c>
      <c r="B26" s="47"/>
      <c r="C26" s="10">
        <v>14</v>
      </c>
      <c r="D26" s="10">
        <f t="shared" si="6"/>
        <v>0</v>
      </c>
      <c r="E26" s="20">
        <f>B26*3</f>
        <v>0</v>
      </c>
      <c r="F26" s="12"/>
      <c r="G26" s="1"/>
      <c r="H26" s="1"/>
      <c r="I26" s="1"/>
      <c r="J26" s="1"/>
      <c r="K26" s="1"/>
      <c r="L26" s="1"/>
      <c r="M26" s="2"/>
    </row>
    <row r="27" spans="1:13" ht="32.25" customHeight="1">
      <c r="A27" s="21" t="s">
        <v>54</v>
      </c>
      <c r="B27" s="47"/>
      <c r="C27" s="10">
        <v>14</v>
      </c>
      <c r="D27" s="10">
        <f t="shared" si="6"/>
        <v>0</v>
      </c>
      <c r="E27" s="20">
        <f>B27*3</f>
        <v>0</v>
      </c>
      <c r="F27" s="12"/>
      <c r="G27" s="1"/>
      <c r="H27" s="1"/>
      <c r="I27" s="1"/>
      <c r="J27" s="1"/>
      <c r="K27" s="1"/>
      <c r="L27" s="1"/>
      <c r="M27" s="2"/>
    </row>
    <row r="28" spans="1:13" ht="15.75" customHeight="1">
      <c r="A28" s="14"/>
      <c r="B28" s="15"/>
      <c r="C28" s="3"/>
      <c r="D28" s="3"/>
      <c r="E28" s="19"/>
      <c r="F28" s="18"/>
      <c r="G28" s="1"/>
      <c r="H28" s="1"/>
      <c r="I28" s="1"/>
      <c r="J28" s="1"/>
      <c r="K28" s="1"/>
      <c r="L28" s="1"/>
      <c r="M28" s="2"/>
    </row>
    <row r="29" spans="1:13" ht="15.75" customHeight="1">
      <c r="A29" s="22" t="s">
        <v>64</v>
      </c>
      <c r="B29" s="23"/>
      <c r="C29" s="16"/>
      <c r="D29" s="16"/>
      <c r="E29" s="19"/>
      <c r="F29" s="18"/>
      <c r="G29" s="1"/>
      <c r="H29" s="1"/>
      <c r="I29" s="1"/>
      <c r="J29" s="1"/>
      <c r="K29" s="1"/>
      <c r="L29" s="1"/>
      <c r="M29" s="2"/>
    </row>
    <row r="30" spans="1:13" ht="56" customHeight="1">
      <c r="A30" s="9" t="s">
        <v>15</v>
      </c>
      <c r="B30" s="47"/>
      <c r="C30" s="10">
        <v>16</v>
      </c>
      <c r="D30" s="10">
        <f t="shared" ref="D30:D33" si="7">C30*B30</f>
        <v>0</v>
      </c>
      <c r="E30" s="20">
        <f>B30*6</f>
        <v>0</v>
      </c>
      <c r="F30" s="12" t="s">
        <v>16</v>
      </c>
      <c r="G30" s="1"/>
      <c r="H30" s="1"/>
      <c r="I30" s="1"/>
      <c r="J30" s="1"/>
      <c r="K30" s="1"/>
      <c r="L30" s="1"/>
      <c r="M30" s="2"/>
    </row>
    <row r="31" spans="1:13" ht="43" customHeight="1">
      <c r="A31" s="9" t="s">
        <v>55</v>
      </c>
      <c r="B31" s="47"/>
      <c r="C31" s="10">
        <v>15</v>
      </c>
      <c r="D31" s="10">
        <f t="shared" si="7"/>
        <v>0</v>
      </c>
      <c r="E31" s="20">
        <f>B31*3</f>
        <v>0</v>
      </c>
      <c r="F31" s="12"/>
      <c r="G31" s="1"/>
      <c r="H31" s="1"/>
      <c r="I31" s="1"/>
      <c r="J31" s="1"/>
      <c r="K31" s="1"/>
      <c r="L31" s="1"/>
      <c r="M31" s="2"/>
    </row>
    <row r="32" spans="1:13" ht="43" customHeight="1">
      <c r="A32" s="9" t="s">
        <v>56</v>
      </c>
      <c r="B32" s="47"/>
      <c r="C32" s="10">
        <v>16</v>
      </c>
      <c r="D32" s="10">
        <f t="shared" si="7"/>
        <v>0</v>
      </c>
      <c r="E32" s="20">
        <f>B32*6</f>
        <v>0</v>
      </c>
      <c r="F32" s="12" t="s">
        <v>14</v>
      </c>
      <c r="G32" s="1"/>
      <c r="H32" s="1"/>
      <c r="I32" s="1"/>
      <c r="J32" s="1"/>
      <c r="K32" s="1"/>
      <c r="L32" s="1"/>
      <c r="M32" s="2"/>
    </row>
    <row r="33" spans="1:13" ht="43" customHeight="1">
      <c r="A33" s="9" t="s">
        <v>57</v>
      </c>
      <c r="B33" s="47"/>
      <c r="C33" s="10">
        <v>15</v>
      </c>
      <c r="D33" s="10">
        <f t="shared" si="7"/>
        <v>0</v>
      </c>
      <c r="E33" s="20">
        <f>B33*4</f>
        <v>0</v>
      </c>
      <c r="F33" s="12"/>
      <c r="G33" s="1"/>
      <c r="H33" s="1"/>
      <c r="I33" s="1"/>
      <c r="J33" s="1"/>
      <c r="K33" s="1"/>
      <c r="L33" s="1"/>
      <c r="M33" s="2"/>
    </row>
    <row r="34" spans="1:13" ht="43" customHeight="1">
      <c r="A34" s="9" t="s">
        <v>58</v>
      </c>
      <c r="B34" s="47"/>
      <c r="C34" s="10">
        <v>20</v>
      </c>
      <c r="D34" s="10">
        <f t="shared" ref="D34:D35" si="8">C34*B34</f>
        <v>0</v>
      </c>
      <c r="E34" s="20">
        <f>B34*5</f>
        <v>0</v>
      </c>
      <c r="F34" s="12"/>
      <c r="G34" s="1"/>
      <c r="H34" s="1"/>
      <c r="I34" s="1"/>
      <c r="J34" s="1"/>
      <c r="K34" s="1"/>
      <c r="L34" s="1"/>
      <c r="M34" s="2"/>
    </row>
    <row r="35" spans="1:13" ht="43" customHeight="1">
      <c r="A35" s="9" t="s">
        <v>59</v>
      </c>
      <c r="B35" s="47"/>
      <c r="C35" s="10">
        <v>17</v>
      </c>
      <c r="D35" s="10">
        <f t="shared" si="8"/>
        <v>0</v>
      </c>
      <c r="E35" s="20">
        <f>B35*5</f>
        <v>0</v>
      </c>
      <c r="F35" s="12"/>
      <c r="G35" s="1"/>
      <c r="H35" s="1"/>
      <c r="I35" s="1"/>
      <c r="J35" s="1"/>
      <c r="K35" s="1"/>
      <c r="L35" s="1"/>
      <c r="M35" s="2"/>
    </row>
    <row r="36" spans="1:13" ht="15.75" customHeight="1">
      <c r="A36" s="24"/>
      <c r="B36" s="25"/>
      <c r="C36" s="26"/>
      <c r="D36" s="26"/>
      <c r="E36" s="27"/>
      <c r="F36" s="28"/>
      <c r="G36" s="1"/>
      <c r="H36" s="1"/>
      <c r="I36" s="1"/>
      <c r="J36" s="1"/>
      <c r="K36" s="1"/>
      <c r="L36" s="1"/>
      <c r="M36" s="2"/>
    </row>
    <row r="37" spans="1:13" ht="15.75" customHeight="1">
      <c r="A37" s="22" t="s">
        <v>62</v>
      </c>
      <c r="B37" s="15"/>
      <c r="C37" s="16"/>
      <c r="D37" s="16"/>
      <c r="E37" s="19"/>
      <c r="F37" s="18"/>
      <c r="G37" s="1"/>
      <c r="H37" s="1"/>
      <c r="I37" s="1"/>
      <c r="J37" s="1"/>
      <c r="K37" s="1"/>
      <c r="L37" s="1"/>
      <c r="M37" s="2"/>
    </row>
    <row r="38" spans="1:13" ht="51">
      <c r="A38" s="29" t="s">
        <v>17</v>
      </c>
      <c r="B38" s="48"/>
      <c r="C38" s="30">
        <v>25</v>
      </c>
      <c r="D38" s="30">
        <f t="shared" ref="D38:D39" si="9">C38*B38</f>
        <v>0</v>
      </c>
      <c r="E38" s="20">
        <f>B38*9</f>
        <v>0</v>
      </c>
      <c r="F38" s="31" t="s">
        <v>18</v>
      </c>
      <c r="G38" s="1"/>
      <c r="H38" s="1"/>
      <c r="I38" s="1"/>
      <c r="J38" s="1"/>
      <c r="K38" s="1"/>
      <c r="L38" s="1"/>
      <c r="M38" s="2"/>
    </row>
    <row r="39" spans="1:13" ht="51">
      <c r="A39" s="9" t="s">
        <v>19</v>
      </c>
      <c r="B39" s="47"/>
      <c r="C39" s="10">
        <v>35</v>
      </c>
      <c r="D39" s="10">
        <f t="shared" si="9"/>
        <v>0</v>
      </c>
      <c r="E39" s="20">
        <f>B39*9</f>
        <v>0</v>
      </c>
      <c r="F39" s="12" t="s">
        <v>18</v>
      </c>
      <c r="G39" s="1"/>
      <c r="H39" s="1"/>
      <c r="I39" s="1"/>
      <c r="J39" s="1"/>
      <c r="K39" s="1"/>
      <c r="L39" s="1"/>
      <c r="M39" s="2"/>
    </row>
    <row r="40" spans="1:13" ht="15.75" customHeight="1">
      <c r="A40" s="14"/>
      <c r="B40" s="16"/>
      <c r="C40" s="16"/>
      <c r="D40" s="16"/>
      <c r="E40" s="19"/>
      <c r="F40" s="18"/>
      <c r="G40" s="1"/>
      <c r="H40" s="1"/>
      <c r="I40" s="1"/>
      <c r="J40" s="1"/>
      <c r="K40" s="1"/>
      <c r="L40" s="1"/>
      <c r="M40" s="2"/>
    </row>
    <row r="41" spans="1:13" ht="15.75" customHeight="1">
      <c r="A41" s="22" t="s">
        <v>61</v>
      </c>
      <c r="B41" s="15"/>
      <c r="C41" s="3"/>
      <c r="D41" s="3"/>
      <c r="E41" s="19"/>
      <c r="F41" s="18"/>
      <c r="G41" s="1"/>
      <c r="H41" s="1"/>
      <c r="I41" s="1"/>
      <c r="J41" s="1"/>
      <c r="K41" s="1"/>
      <c r="L41" s="1"/>
      <c r="M41" s="2"/>
    </row>
    <row r="42" spans="1:13" ht="32" customHeight="1">
      <c r="A42" s="9" t="s">
        <v>65</v>
      </c>
      <c r="B42" s="47"/>
      <c r="C42" s="10">
        <v>150</v>
      </c>
      <c r="D42" s="10">
        <f t="shared" ref="D42" si="10">C42*B42</f>
        <v>0</v>
      </c>
      <c r="E42" s="11"/>
      <c r="F42" s="12"/>
      <c r="G42" s="1"/>
      <c r="H42" s="1"/>
      <c r="I42" s="1"/>
      <c r="J42" s="1"/>
      <c r="K42" s="1"/>
      <c r="L42" s="1"/>
      <c r="M42" s="2"/>
    </row>
    <row r="43" spans="1:13" ht="15.75" customHeight="1">
      <c r="A43" s="14"/>
      <c r="B43" s="15"/>
      <c r="C43" s="3"/>
      <c r="D43" s="3"/>
      <c r="E43" s="19"/>
      <c r="F43" s="18"/>
      <c r="G43" s="1"/>
      <c r="H43" s="1"/>
      <c r="I43" s="1"/>
      <c r="J43" s="1"/>
      <c r="K43" s="1"/>
      <c r="L43" s="1"/>
      <c r="M43" s="2"/>
    </row>
    <row r="44" spans="1:13" ht="15.75" customHeight="1">
      <c r="A44" s="5" t="s">
        <v>21</v>
      </c>
      <c r="B44" s="15"/>
      <c r="C44" s="3"/>
      <c r="D44" s="3"/>
      <c r="E44" s="19"/>
      <c r="F44" s="18"/>
      <c r="G44" s="1"/>
      <c r="H44" s="1"/>
      <c r="I44" s="1"/>
      <c r="J44" s="1"/>
      <c r="K44" s="1"/>
      <c r="L44" s="1"/>
      <c r="M44" s="2"/>
    </row>
    <row r="45" spans="1:13" ht="27.75" customHeight="1">
      <c r="A45" s="9" t="s">
        <v>22</v>
      </c>
      <c r="B45" s="47"/>
      <c r="C45" s="10">
        <v>15</v>
      </c>
      <c r="D45" s="10">
        <f t="shared" ref="D45:D51" si="11">C45*B45</f>
        <v>0</v>
      </c>
      <c r="E45" s="11"/>
      <c r="F45" s="12"/>
      <c r="G45" s="1"/>
      <c r="H45" s="1"/>
      <c r="I45" s="1"/>
      <c r="J45" s="1"/>
      <c r="K45" s="1"/>
      <c r="L45" s="1"/>
      <c r="M45" s="2"/>
    </row>
    <row r="46" spans="1:13" ht="27.75" customHeight="1">
      <c r="A46" s="9" t="s">
        <v>23</v>
      </c>
      <c r="B46" s="47"/>
      <c r="C46" s="10">
        <v>17</v>
      </c>
      <c r="D46" s="10">
        <f t="shared" si="11"/>
        <v>0</v>
      </c>
      <c r="E46" s="11"/>
      <c r="F46" s="12" t="s">
        <v>24</v>
      </c>
      <c r="G46" s="1"/>
      <c r="H46" s="1"/>
      <c r="I46" s="1"/>
      <c r="J46" s="1"/>
      <c r="K46" s="1"/>
      <c r="L46" s="1"/>
      <c r="M46" s="2"/>
    </row>
    <row r="47" spans="1:13" ht="34">
      <c r="A47" s="9" t="s">
        <v>25</v>
      </c>
      <c r="B47" s="47"/>
      <c r="C47" s="10">
        <v>8</v>
      </c>
      <c r="D47" s="10">
        <f t="shared" si="11"/>
        <v>0</v>
      </c>
      <c r="E47" s="11"/>
      <c r="F47" s="12" t="s">
        <v>12</v>
      </c>
      <c r="G47" s="1"/>
      <c r="H47" s="1"/>
      <c r="I47" s="1"/>
      <c r="J47" s="1"/>
      <c r="K47" s="1"/>
      <c r="L47" s="1"/>
      <c r="M47" s="2"/>
    </row>
    <row r="48" spans="1:13" ht="27.75" customHeight="1">
      <c r="A48" s="9" t="s">
        <v>66</v>
      </c>
      <c r="B48" s="47"/>
      <c r="C48" s="10">
        <v>6</v>
      </c>
      <c r="D48" s="10">
        <f t="shared" si="11"/>
        <v>0</v>
      </c>
      <c r="E48" s="11"/>
      <c r="F48" s="12"/>
      <c r="G48" s="1"/>
      <c r="H48" s="1"/>
      <c r="I48" s="1"/>
      <c r="J48" s="1"/>
      <c r="K48" s="1"/>
      <c r="L48" s="1"/>
      <c r="M48" s="2"/>
    </row>
    <row r="49" spans="1:13" ht="27.75" customHeight="1">
      <c r="A49" s="9" t="s">
        <v>67</v>
      </c>
      <c r="B49" s="47"/>
      <c r="C49" s="10">
        <v>8</v>
      </c>
      <c r="D49" s="10">
        <f t="shared" si="11"/>
        <v>0</v>
      </c>
      <c r="E49" s="11"/>
      <c r="F49" s="12"/>
      <c r="G49" s="1"/>
      <c r="H49" s="1"/>
      <c r="I49" s="1"/>
      <c r="J49" s="1"/>
      <c r="K49" s="1"/>
      <c r="L49" s="1"/>
      <c r="M49" s="2"/>
    </row>
    <row r="50" spans="1:13" ht="17">
      <c r="A50" s="9" t="s">
        <v>68</v>
      </c>
      <c r="B50" s="47"/>
      <c r="C50" s="10">
        <v>60</v>
      </c>
      <c r="D50" s="10">
        <f t="shared" si="11"/>
        <v>0</v>
      </c>
      <c r="E50" s="11"/>
      <c r="F50" s="12"/>
      <c r="G50" s="1"/>
      <c r="H50" s="1"/>
      <c r="I50" s="1"/>
      <c r="J50" s="1"/>
      <c r="K50" s="1"/>
      <c r="L50" s="1"/>
      <c r="M50" s="2"/>
    </row>
    <row r="51" spans="1:13" ht="34">
      <c r="A51" s="9" t="s">
        <v>69</v>
      </c>
      <c r="B51" s="47"/>
      <c r="C51" s="10">
        <v>60</v>
      </c>
      <c r="D51" s="10">
        <f t="shared" si="11"/>
        <v>0</v>
      </c>
      <c r="E51" s="11"/>
      <c r="F51" s="12"/>
      <c r="G51" s="1"/>
      <c r="H51" s="1"/>
      <c r="I51" s="1"/>
      <c r="J51" s="1"/>
      <c r="K51" s="1"/>
      <c r="L51" s="1"/>
      <c r="M51" s="2"/>
    </row>
    <row r="52" spans="1:13" ht="15.75" customHeight="1">
      <c r="A52" s="14"/>
      <c r="B52" s="15"/>
      <c r="C52" s="3"/>
      <c r="D52" s="3"/>
      <c r="E52" s="19"/>
      <c r="F52" s="18"/>
      <c r="G52" s="1"/>
      <c r="H52" s="1"/>
      <c r="I52" s="1"/>
      <c r="J52" s="1"/>
      <c r="K52" s="1"/>
      <c r="L52" s="1"/>
      <c r="M52" s="2"/>
    </row>
    <row r="53" spans="1:13" ht="15.75" customHeight="1">
      <c r="A53" s="32" t="s">
        <v>26</v>
      </c>
      <c r="B53" s="15"/>
      <c r="C53" s="3"/>
      <c r="D53" s="33">
        <f>SUM(D5:D51)</f>
        <v>710</v>
      </c>
      <c r="E53" s="19"/>
      <c r="F53" s="18"/>
      <c r="G53" s="1"/>
      <c r="H53" s="1"/>
      <c r="I53" s="1"/>
      <c r="J53" s="1"/>
      <c r="K53" s="1"/>
      <c r="L53" s="1"/>
      <c r="M53" s="2"/>
    </row>
    <row r="54" spans="1:13" ht="15.75" customHeight="1">
      <c r="A54" s="14" t="s">
        <v>27</v>
      </c>
      <c r="B54" s="15"/>
      <c r="C54" s="3"/>
      <c r="D54" s="16">
        <f>D53/1.15</f>
        <v>617.39130434782612</v>
      </c>
      <c r="E54" s="19"/>
      <c r="F54" s="18"/>
      <c r="G54" s="1"/>
      <c r="H54" s="1"/>
      <c r="I54" s="1"/>
      <c r="J54" s="1"/>
      <c r="K54" s="1"/>
      <c r="L54" s="1"/>
      <c r="M54" s="2"/>
    </row>
    <row r="55" spans="1:13" ht="15.75" customHeight="1">
      <c r="A55" s="34"/>
      <c r="B55" s="35"/>
      <c r="C55" s="36"/>
      <c r="D55" s="36"/>
      <c r="E55" s="37"/>
      <c r="F55" s="38"/>
      <c r="G55" s="1"/>
      <c r="H55" s="1"/>
      <c r="I55" s="1"/>
      <c r="J55" s="1"/>
      <c r="K55" s="1"/>
      <c r="L55" s="1"/>
      <c r="M55" s="2"/>
    </row>
    <row r="56" spans="1:13" ht="15.75" customHeight="1">
      <c r="A56" s="32" t="s">
        <v>28</v>
      </c>
      <c r="B56" s="15"/>
      <c r="C56" s="3"/>
      <c r="D56" s="3"/>
      <c r="E56" s="39">
        <f>SUM(E5:E44)</f>
        <v>143.43652173913046</v>
      </c>
      <c r="F56" s="40"/>
      <c r="G56" s="1"/>
      <c r="H56" s="1"/>
      <c r="I56" s="1"/>
      <c r="J56" s="1"/>
      <c r="K56" s="1"/>
      <c r="L56" s="1"/>
      <c r="M56" s="2"/>
    </row>
    <row r="57" spans="1:13" ht="15.75" customHeight="1">
      <c r="A57" s="32" t="s">
        <v>29</v>
      </c>
      <c r="B57" s="49">
        <v>30</v>
      </c>
      <c r="C57" s="3"/>
      <c r="D57" s="3"/>
      <c r="E57" s="39"/>
      <c r="F57" s="41"/>
      <c r="G57" s="1"/>
      <c r="H57" s="1"/>
      <c r="I57" s="1"/>
      <c r="J57" s="1"/>
      <c r="K57" s="1"/>
      <c r="L57" s="1"/>
      <c r="M57" s="2"/>
    </row>
    <row r="58" spans="1:13" ht="15.75" customHeight="1">
      <c r="A58" s="32" t="s">
        <v>30</v>
      </c>
      <c r="B58" s="15"/>
      <c r="C58" s="3"/>
      <c r="D58" s="3"/>
      <c r="E58" s="42">
        <f>E56/B57</f>
        <v>4.7812173913043488</v>
      </c>
      <c r="F58" s="43"/>
      <c r="G58" s="1"/>
      <c r="H58" s="1"/>
      <c r="I58" s="1"/>
      <c r="J58" s="1"/>
      <c r="K58" s="1"/>
      <c r="L58" s="1"/>
      <c r="M58" s="2"/>
    </row>
    <row r="59" spans="1:13" ht="15.75" customHeight="1">
      <c r="A59" s="14"/>
      <c r="B59" s="15"/>
      <c r="C59" s="3"/>
      <c r="D59" s="3"/>
      <c r="E59" s="18"/>
      <c r="F59" s="4"/>
      <c r="G59" s="1"/>
      <c r="H59" s="1"/>
      <c r="I59" s="1"/>
      <c r="J59" s="1"/>
      <c r="K59" s="1"/>
      <c r="L59" s="1"/>
      <c r="M59" s="2"/>
    </row>
    <row r="60" spans="1:13" ht="15.75" customHeight="1">
      <c r="A60" s="32" t="s">
        <v>31</v>
      </c>
      <c r="B60" s="15"/>
      <c r="C60" s="3"/>
      <c r="D60" s="3"/>
      <c r="E60" s="18"/>
      <c r="F60" s="4"/>
      <c r="G60" s="1"/>
      <c r="H60" s="1"/>
      <c r="I60" s="1"/>
      <c r="J60" s="1"/>
      <c r="K60" s="1"/>
      <c r="L60" s="1"/>
      <c r="M60" s="2"/>
    </row>
    <row r="61" spans="1:13" ht="15.75" customHeight="1">
      <c r="A61" s="14" t="s">
        <v>32</v>
      </c>
      <c r="B61" s="15"/>
      <c r="C61" s="3"/>
      <c r="D61" s="3"/>
      <c r="E61" s="44" t="s">
        <v>33</v>
      </c>
      <c r="F61" s="4"/>
      <c r="G61" s="1"/>
      <c r="H61" s="1"/>
      <c r="I61" s="1"/>
      <c r="J61" s="1"/>
      <c r="K61" s="1"/>
      <c r="L61" s="1"/>
      <c r="M61" s="2"/>
    </row>
    <row r="62" spans="1:13" ht="15.75" customHeight="1">
      <c r="A62" s="14" t="s">
        <v>34</v>
      </c>
      <c r="B62" s="15"/>
      <c r="C62" s="3"/>
      <c r="D62" s="3"/>
      <c r="E62" s="44" t="s">
        <v>35</v>
      </c>
      <c r="F62" s="4"/>
      <c r="G62" s="1"/>
      <c r="H62" s="1"/>
      <c r="I62" s="1"/>
      <c r="J62" s="1"/>
      <c r="K62" s="1"/>
      <c r="L62" s="1"/>
      <c r="M62" s="2"/>
    </row>
    <row r="63" spans="1:13" ht="15.75" customHeight="1">
      <c r="A63" s="14" t="s">
        <v>36</v>
      </c>
      <c r="B63" s="15"/>
      <c r="C63" s="3"/>
      <c r="D63" s="3"/>
      <c r="E63" s="44" t="s">
        <v>37</v>
      </c>
      <c r="F63" s="4"/>
      <c r="G63" s="1"/>
      <c r="H63" s="1"/>
      <c r="I63" s="1"/>
      <c r="J63" s="1"/>
      <c r="K63" s="1"/>
      <c r="L63" s="1"/>
      <c r="M63" s="2"/>
    </row>
    <row r="64" spans="1:13" ht="15.75" customHeight="1">
      <c r="A64" s="34"/>
      <c r="B64" s="35"/>
      <c r="C64" s="36"/>
      <c r="D64" s="36"/>
      <c r="E64" s="38"/>
      <c r="F64" s="4"/>
      <c r="G64" s="1"/>
      <c r="H64" s="1"/>
      <c r="I64" s="1"/>
      <c r="J64" s="1"/>
      <c r="K64" s="1"/>
      <c r="L64" s="1"/>
      <c r="M64" s="2"/>
    </row>
    <row r="65" spans="1:13" ht="15.75" customHeight="1">
      <c r="A65" s="1"/>
      <c r="B65" s="45"/>
      <c r="C65" s="1"/>
      <c r="D65" s="1"/>
      <c r="E65" s="46"/>
      <c r="F65" s="46"/>
      <c r="G65" s="1"/>
      <c r="H65" s="1"/>
      <c r="I65" s="1"/>
      <c r="J65" s="1"/>
      <c r="K65" s="1"/>
      <c r="L65" s="1"/>
      <c r="M65" s="2"/>
    </row>
    <row r="66" spans="1:13" ht="15.75" customHeight="1">
      <c r="A66" s="1"/>
      <c r="B66" s="45"/>
      <c r="C66" s="1"/>
      <c r="D66" s="1"/>
      <c r="E66" s="46"/>
      <c r="F66" s="46"/>
      <c r="G66" s="1"/>
      <c r="H66" s="1"/>
      <c r="I66" s="1"/>
      <c r="J66" s="1"/>
      <c r="K66" s="1"/>
      <c r="L66" s="1"/>
      <c r="M66" s="2"/>
    </row>
    <row r="67" spans="1:13" ht="15.75" customHeight="1">
      <c r="A67" s="1"/>
      <c r="B67" s="45"/>
      <c r="C67" s="1"/>
      <c r="D67" s="1"/>
      <c r="E67" s="46"/>
      <c r="F67" s="46"/>
      <c r="G67" s="1"/>
      <c r="H67" s="1"/>
      <c r="I67" s="1"/>
      <c r="J67" s="1"/>
      <c r="K67" s="1"/>
      <c r="L67" s="1"/>
      <c r="M67" s="2"/>
    </row>
    <row r="68" spans="1:13" ht="15.75" customHeight="1">
      <c r="A68" s="1"/>
      <c r="B68" s="45"/>
      <c r="C68" s="1"/>
      <c r="D68" s="1"/>
      <c r="E68" s="46"/>
      <c r="F68" s="46"/>
      <c r="G68" s="1"/>
      <c r="H68" s="1"/>
      <c r="I68" s="1"/>
      <c r="J68" s="1"/>
      <c r="K68" s="1"/>
      <c r="L68" s="1"/>
      <c r="M68" s="2"/>
    </row>
    <row r="69" spans="1:13" ht="15.75" customHeight="1">
      <c r="A69" s="1"/>
      <c r="B69" s="45"/>
      <c r="C69" s="1"/>
      <c r="D69" s="1"/>
      <c r="E69" s="46"/>
      <c r="F69" s="46"/>
      <c r="G69" s="1"/>
      <c r="H69" s="1"/>
      <c r="I69" s="1"/>
      <c r="J69" s="1"/>
      <c r="K69" s="1"/>
      <c r="L69" s="1"/>
      <c r="M69" s="2"/>
    </row>
    <row r="70" spans="1:13" ht="15.75" customHeight="1">
      <c r="A70" s="1"/>
      <c r="B70" s="45"/>
      <c r="C70" s="1"/>
      <c r="D70" s="1"/>
      <c r="E70" s="46"/>
      <c r="F70" s="46"/>
      <c r="G70" s="1"/>
      <c r="H70" s="1"/>
      <c r="I70" s="1"/>
      <c r="J70" s="1"/>
      <c r="K70" s="1"/>
      <c r="L70" s="1"/>
      <c r="M70" s="2"/>
    </row>
    <row r="71" spans="1:13" ht="15.75" customHeight="1">
      <c r="A71" s="1"/>
      <c r="B71" s="45"/>
      <c r="C71" s="1"/>
      <c r="D71" s="1"/>
      <c r="E71" s="46"/>
      <c r="F71" s="46"/>
      <c r="G71" s="1"/>
      <c r="H71" s="1"/>
      <c r="I71" s="1"/>
      <c r="J71" s="1"/>
      <c r="K71" s="1"/>
      <c r="L71" s="1"/>
      <c r="M71" s="2"/>
    </row>
    <row r="72" spans="1:13" ht="15.75" customHeight="1">
      <c r="A72" s="1"/>
      <c r="B72" s="45"/>
      <c r="C72" s="1"/>
      <c r="D72" s="1"/>
      <c r="E72" s="46"/>
      <c r="F72" s="46"/>
      <c r="G72" s="1"/>
      <c r="H72" s="1"/>
      <c r="I72" s="1"/>
      <c r="J72" s="1"/>
      <c r="K72" s="1"/>
      <c r="L72" s="1"/>
      <c r="M72" s="2"/>
    </row>
    <row r="73" spans="1:13" ht="15.75" customHeight="1">
      <c r="A73" s="1"/>
      <c r="B73" s="45"/>
      <c r="C73" s="1"/>
      <c r="D73" s="1"/>
      <c r="E73" s="46"/>
      <c r="F73" s="46"/>
      <c r="G73" s="1"/>
      <c r="H73" s="1"/>
      <c r="I73" s="1"/>
      <c r="J73" s="1"/>
      <c r="K73" s="1"/>
      <c r="L73" s="1"/>
      <c r="M73" s="2"/>
    </row>
    <row r="74" spans="1:13" ht="15.75" customHeight="1">
      <c r="A74" s="1"/>
      <c r="B74" s="45"/>
      <c r="C74" s="1"/>
      <c r="D74" s="1"/>
      <c r="E74" s="46"/>
      <c r="F74" s="46"/>
      <c r="G74" s="1"/>
      <c r="H74" s="1"/>
      <c r="I74" s="1"/>
      <c r="J74" s="1"/>
      <c r="K74" s="1"/>
      <c r="L74" s="1"/>
      <c r="M74" s="2"/>
    </row>
    <row r="75" spans="1:13" ht="15.75" customHeight="1">
      <c r="A75" s="1"/>
      <c r="B75" s="45"/>
      <c r="C75" s="1"/>
      <c r="D75" s="1"/>
      <c r="E75" s="46"/>
      <c r="F75" s="46"/>
      <c r="G75" s="1"/>
      <c r="H75" s="1"/>
      <c r="I75" s="1"/>
      <c r="J75" s="1"/>
      <c r="K75" s="1"/>
      <c r="L75" s="1"/>
      <c r="M75" s="2"/>
    </row>
    <row r="76" spans="1:13" ht="15.75" customHeight="1">
      <c r="A76" s="1"/>
      <c r="B76" s="45"/>
      <c r="C76" s="1"/>
      <c r="D76" s="1"/>
      <c r="E76" s="46"/>
      <c r="F76" s="46"/>
      <c r="G76" s="1"/>
      <c r="H76" s="1"/>
      <c r="I76" s="1"/>
      <c r="J76" s="1"/>
      <c r="K76" s="1"/>
      <c r="L76" s="1"/>
      <c r="M76" s="2"/>
    </row>
    <row r="77" spans="1:13" ht="15.75" customHeight="1">
      <c r="A77" s="1"/>
      <c r="B77" s="45"/>
      <c r="C77" s="1"/>
      <c r="D77" s="1"/>
      <c r="E77" s="46"/>
      <c r="F77" s="46"/>
      <c r="G77" s="1"/>
      <c r="H77" s="1"/>
      <c r="I77" s="1"/>
      <c r="J77" s="1"/>
      <c r="K77" s="1"/>
      <c r="L77" s="1"/>
      <c r="M77" s="2"/>
    </row>
    <row r="78" spans="1:13" ht="15.75" customHeight="1">
      <c r="A78" s="1"/>
      <c r="B78" s="45"/>
      <c r="C78" s="1"/>
      <c r="D78" s="1"/>
      <c r="E78" s="46"/>
      <c r="F78" s="46"/>
      <c r="G78" s="1"/>
      <c r="H78" s="1"/>
      <c r="I78" s="1"/>
      <c r="J78" s="1"/>
      <c r="K78" s="1"/>
      <c r="L78" s="1"/>
      <c r="M78" s="2"/>
    </row>
    <row r="79" spans="1:13" ht="15.75" customHeight="1">
      <c r="A79" s="1"/>
      <c r="B79" s="45"/>
      <c r="C79" s="1"/>
      <c r="D79" s="1"/>
      <c r="E79" s="46"/>
      <c r="F79" s="46"/>
      <c r="G79" s="1"/>
      <c r="H79" s="1"/>
      <c r="I79" s="1"/>
      <c r="J79" s="1"/>
      <c r="K79" s="1"/>
      <c r="L79" s="1"/>
      <c r="M79" s="2"/>
    </row>
    <row r="80" spans="1:13" ht="15.75" customHeight="1">
      <c r="A80" s="1"/>
      <c r="B80" s="45"/>
      <c r="C80" s="1"/>
      <c r="D80" s="1"/>
      <c r="E80" s="46"/>
      <c r="F80" s="46"/>
      <c r="G80" s="1"/>
      <c r="H80" s="1"/>
      <c r="I80" s="1"/>
      <c r="J80" s="1"/>
      <c r="K80" s="1"/>
      <c r="L80" s="1"/>
      <c r="M80" s="2"/>
    </row>
    <row r="81" spans="1:13" ht="15.75" customHeight="1">
      <c r="A81" s="1"/>
      <c r="B81" s="45"/>
      <c r="C81" s="1"/>
      <c r="D81" s="1"/>
      <c r="E81" s="46"/>
      <c r="F81" s="46"/>
      <c r="G81" s="1"/>
      <c r="H81" s="1"/>
      <c r="I81" s="1"/>
      <c r="J81" s="1"/>
      <c r="K81" s="1"/>
      <c r="L81" s="1"/>
      <c r="M81" s="2"/>
    </row>
    <row r="82" spans="1:13" ht="15.75" customHeight="1">
      <c r="A82" s="1"/>
      <c r="B82" s="45"/>
      <c r="C82" s="1"/>
      <c r="D82" s="1"/>
      <c r="E82" s="46"/>
      <c r="F82" s="46"/>
      <c r="G82" s="1"/>
      <c r="H82" s="1"/>
      <c r="I82" s="1"/>
      <c r="J82" s="1"/>
      <c r="K82" s="1"/>
      <c r="L82" s="1"/>
      <c r="M82" s="2"/>
    </row>
    <row r="83" spans="1:13" ht="15.75" customHeight="1">
      <c r="A83" s="1"/>
      <c r="B83" s="45"/>
      <c r="C83" s="1"/>
      <c r="D83" s="1"/>
      <c r="E83" s="46"/>
      <c r="F83" s="46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45"/>
      <c r="C84" s="1"/>
      <c r="D84" s="1"/>
      <c r="E84" s="46"/>
      <c r="F84" s="46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45"/>
      <c r="C85" s="1"/>
      <c r="D85" s="1"/>
      <c r="E85" s="46"/>
      <c r="F85" s="46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45"/>
      <c r="C86" s="1"/>
      <c r="D86" s="1"/>
      <c r="E86" s="46"/>
      <c r="F86" s="46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45"/>
      <c r="C87" s="1"/>
      <c r="D87" s="1"/>
      <c r="E87" s="46"/>
      <c r="F87" s="46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45"/>
      <c r="C88" s="1"/>
      <c r="D88" s="1"/>
      <c r="E88" s="46"/>
      <c r="F88" s="46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45"/>
      <c r="C89" s="1"/>
      <c r="D89" s="1"/>
      <c r="E89" s="46"/>
      <c r="F89" s="46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45"/>
      <c r="C90" s="1"/>
      <c r="D90" s="1"/>
      <c r="E90" s="46"/>
      <c r="F90" s="46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45"/>
      <c r="C91" s="1"/>
      <c r="D91" s="1"/>
      <c r="E91" s="46"/>
      <c r="F91" s="46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45"/>
      <c r="C92" s="1"/>
      <c r="D92" s="1"/>
      <c r="E92" s="46"/>
      <c r="F92" s="46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45"/>
      <c r="C93" s="1"/>
      <c r="D93" s="1"/>
      <c r="E93" s="46"/>
      <c r="F93" s="46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45"/>
      <c r="C94" s="1"/>
      <c r="D94" s="1"/>
      <c r="E94" s="46"/>
      <c r="F94" s="46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45"/>
      <c r="C95" s="1"/>
      <c r="D95" s="1"/>
      <c r="E95" s="46"/>
      <c r="F95" s="46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45"/>
      <c r="C96" s="1"/>
      <c r="D96" s="1"/>
      <c r="E96" s="46"/>
      <c r="F96" s="46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45"/>
      <c r="C97" s="1"/>
      <c r="D97" s="1"/>
      <c r="E97" s="46"/>
      <c r="F97" s="46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45"/>
      <c r="C98" s="1"/>
      <c r="D98" s="1"/>
      <c r="E98" s="46"/>
      <c r="F98" s="46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45"/>
      <c r="C99" s="1"/>
      <c r="D99" s="1"/>
      <c r="E99" s="46"/>
      <c r="F99" s="46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45"/>
      <c r="C100" s="1"/>
      <c r="D100" s="1"/>
      <c r="E100" s="46"/>
      <c r="F100" s="46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45"/>
      <c r="C101" s="1"/>
      <c r="D101" s="1"/>
      <c r="E101" s="46"/>
      <c r="F101" s="46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45"/>
      <c r="C102" s="1"/>
      <c r="D102" s="1"/>
      <c r="E102" s="46"/>
      <c r="F102" s="46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45"/>
      <c r="C103" s="1"/>
      <c r="D103" s="1"/>
      <c r="E103" s="46"/>
      <c r="F103" s="46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45"/>
      <c r="C104" s="1"/>
      <c r="D104" s="1"/>
      <c r="E104" s="46"/>
      <c r="F104" s="46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45"/>
      <c r="C105" s="1"/>
      <c r="D105" s="1"/>
      <c r="E105" s="46"/>
      <c r="F105" s="46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45"/>
      <c r="C106" s="1"/>
      <c r="D106" s="1"/>
      <c r="E106" s="46"/>
      <c r="F106" s="46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45"/>
      <c r="C107" s="1"/>
      <c r="D107" s="1"/>
      <c r="E107" s="46"/>
      <c r="F107" s="46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45"/>
      <c r="C108" s="1"/>
      <c r="D108" s="1"/>
      <c r="E108" s="46"/>
      <c r="F108" s="46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45"/>
      <c r="C109" s="1"/>
      <c r="D109" s="1"/>
      <c r="E109" s="46"/>
      <c r="F109" s="46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45"/>
      <c r="C110" s="1"/>
      <c r="D110" s="1"/>
      <c r="E110" s="46"/>
      <c r="F110" s="46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45"/>
      <c r="C111" s="1"/>
      <c r="D111" s="1"/>
      <c r="E111" s="46"/>
      <c r="F111" s="46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45"/>
      <c r="C112" s="1"/>
      <c r="D112" s="1"/>
      <c r="E112" s="46"/>
      <c r="F112" s="46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45"/>
      <c r="C113" s="1"/>
      <c r="D113" s="1"/>
      <c r="E113" s="46"/>
      <c r="F113" s="46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45"/>
      <c r="C114" s="1"/>
      <c r="D114" s="1"/>
      <c r="E114" s="46"/>
      <c r="F114" s="46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45"/>
      <c r="C115" s="1"/>
      <c r="D115" s="1"/>
      <c r="E115" s="46"/>
      <c r="F115" s="46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45"/>
      <c r="C116" s="1"/>
      <c r="D116" s="1"/>
      <c r="E116" s="46"/>
      <c r="F116" s="46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45"/>
      <c r="C117" s="1"/>
      <c r="D117" s="1"/>
      <c r="E117" s="46"/>
      <c r="F117" s="46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45"/>
      <c r="C118" s="1"/>
      <c r="D118" s="1"/>
      <c r="E118" s="46"/>
      <c r="F118" s="46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45"/>
      <c r="C119" s="1"/>
      <c r="D119" s="1"/>
      <c r="E119" s="46"/>
      <c r="F119" s="46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45"/>
      <c r="C120" s="1"/>
      <c r="D120" s="1"/>
      <c r="E120" s="46"/>
      <c r="F120" s="46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45"/>
      <c r="C121" s="1"/>
      <c r="D121" s="1"/>
      <c r="E121" s="46"/>
      <c r="F121" s="46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45"/>
      <c r="C122" s="1"/>
      <c r="D122" s="1"/>
      <c r="E122" s="46"/>
      <c r="F122" s="46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45"/>
      <c r="C123" s="1"/>
      <c r="D123" s="1"/>
      <c r="E123" s="46"/>
      <c r="F123" s="46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45"/>
      <c r="C124" s="1"/>
      <c r="D124" s="1"/>
      <c r="E124" s="46"/>
      <c r="F124" s="46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45"/>
      <c r="C125" s="1"/>
      <c r="D125" s="1"/>
      <c r="E125" s="46"/>
      <c r="F125" s="46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45"/>
      <c r="C126" s="1"/>
      <c r="D126" s="1"/>
      <c r="E126" s="46"/>
      <c r="F126" s="46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45"/>
      <c r="C127" s="1"/>
      <c r="D127" s="1"/>
      <c r="E127" s="46"/>
      <c r="F127" s="46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45"/>
      <c r="C128" s="1"/>
      <c r="D128" s="1"/>
      <c r="E128" s="46"/>
      <c r="F128" s="46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45"/>
      <c r="C129" s="1"/>
      <c r="D129" s="1"/>
      <c r="E129" s="46"/>
      <c r="F129" s="46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45"/>
      <c r="C130" s="1"/>
      <c r="D130" s="1"/>
      <c r="E130" s="46"/>
      <c r="F130" s="46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45"/>
      <c r="C131" s="1"/>
      <c r="D131" s="1"/>
      <c r="E131" s="46"/>
      <c r="F131" s="46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45"/>
      <c r="C132" s="1"/>
      <c r="D132" s="1"/>
      <c r="E132" s="46"/>
      <c r="F132" s="46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45"/>
      <c r="C133" s="1"/>
      <c r="D133" s="1"/>
      <c r="E133" s="46"/>
      <c r="F133" s="46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45"/>
      <c r="C134" s="1"/>
      <c r="D134" s="1"/>
      <c r="E134" s="46"/>
      <c r="F134" s="46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45"/>
      <c r="C135" s="1"/>
      <c r="D135" s="1"/>
      <c r="E135" s="46"/>
      <c r="F135" s="46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45"/>
      <c r="C136" s="1"/>
      <c r="D136" s="1"/>
      <c r="E136" s="46"/>
      <c r="F136" s="46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45"/>
      <c r="C137" s="1"/>
      <c r="D137" s="1"/>
      <c r="E137" s="46"/>
      <c r="F137" s="46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45"/>
      <c r="C138" s="1"/>
      <c r="D138" s="1"/>
      <c r="E138" s="46"/>
      <c r="F138" s="46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45"/>
      <c r="C139" s="1"/>
      <c r="D139" s="1"/>
      <c r="E139" s="46"/>
      <c r="F139" s="46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45"/>
      <c r="C140" s="1"/>
      <c r="D140" s="1"/>
      <c r="E140" s="46"/>
      <c r="F140" s="46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45"/>
      <c r="C141" s="1"/>
      <c r="D141" s="1"/>
      <c r="E141" s="46"/>
      <c r="F141" s="46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45"/>
      <c r="C142" s="1"/>
      <c r="D142" s="1"/>
      <c r="E142" s="46"/>
      <c r="F142" s="46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45"/>
      <c r="C143" s="1"/>
      <c r="D143" s="1"/>
      <c r="E143" s="46"/>
      <c r="F143" s="46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45"/>
      <c r="C144" s="1"/>
      <c r="D144" s="1"/>
      <c r="E144" s="46"/>
      <c r="F144" s="46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45"/>
      <c r="C145" s="1"/>
      <c r="D145" s="1"/>
      <c r="E145" s="46"/>
      <c r="F145" s="46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45"/>
      <c r="C146" s="1"/>
      <c r="D146" s="1"/>
      <c r="E146" s="46"/>
      <c r="F146" s="46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45"/>
      <c r="C147" s="1"/>
      <c r="D147" s="1"/>
      <c r="E147" s="46"/>
      <c r="F147" s="46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45"/>
      <c r="C148" s="1"/>
      <c r="D148" s="1"/>
      <c r="E148" s="46"/>
      <c r="F148" s="46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45"/>
      <c r="C149" s="1"/>
      <c r="D149" s="1"/>
      <c r="E149" s="46"/>
      <c r="F149" s="46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45"/>
      <c r="C150" s="1"/>
      <c r="D150" s="1"/>
      <c r="E150" s="46"/>
      <c r="F150" s="46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45"/>
      <c r="C151" s="1"/>
      <c r="D151" s="1"/>
      <c r="E151" s="46"/>
      <c r="F151" s="46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45"/>
      <c r="C152" s="1"/>
      <c r="D152" s="1"/>
      <c r="E152" s="46"/>
      <c r="F152" s="46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45"/>
      <c r="C153" s="1"/>
      <c r="D153" s="1"/>
      <c r="E153" s="46"/>
      <c r="F153" s="46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45"/>
      <c r="C154" s="1"/>
      <c r="D154" s="1"/>
      <c r="E154" s="46"/>
      <c r="F154" s="46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45"/>
      <c r="C155" s="1"/>
      <c r="D155" s="1"/>
      <c r="E155" s="46"/>
      <c r="F155" s="46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45"/>
      <c r="C156" s="1"/>
      <c r="D156" s="1"/>
      <c r="E156" s="46"/>
      <c r="F156" s="46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45"/>
      <c r="C157" s="1"/>
      <c r="D157" s="1"/>
      <c r="E157" s="46"/>
      <c r="F157" s="46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45"/>
      <c r="C158" s="1"/>
      <c r="D158" s="1"/>
      <c r="E158" s="46"/>
      <c r="F158" s="46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45"/>
      <c r="C159" s="1"/>
      <c r="D159" s="1"/>
      <c r="E159" s="46"/>
      <c r="F159" s="46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45"/>
      <c r="C160" s="1"/>
      <c r="D160" s="1"/>
      <c r="E160" s="46"/>
      <c r="F160" s="46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45"/>
      <c r="C161" s="1"/>
      <c r="D161" s="1"/>
      <c r="E161" s="46"/>
      <c r="F161" s="46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45"/>
      <c r="C162" s="1"/>
      <c r="D162" s="1"/>
      <c r="E162" s="46"/>
      <c r="F162" s="46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45"/>
      <c r="C163" s="1"/>
      <c r="D163" s="1"/>
      <c r="E163" s="46"/>
      <c r="F163" s="46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45"/>
      <c r="C164" s="1"/>
      <c r="D164" s="1"/>
      <c r="E164" s="46"/>
      <c r="F164" s="46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45"/>
      <c r="C165" s="1"/>
      <c r="D165" s="1"/>
      <c r="E165" s="46"/>
      <c r="F165" s="46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45"/>
      <c r="C166" s="1"/>
      <c r="D166" s="1"/>
      <c r="E166" s="46"/>
      <c r="F166" s="46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45"/>
      <c r="C167" s="1"/>
      <c r="D167" s="1"/>
      <c r="E167" s="46"/>
      <c r="F167" s="46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45"/>
      <c r="C168" s="1"/>
      <c r="D168" s="1"/>
      <c r="E168" s="46"/>
      <c r="F168" s="46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45"/>
      <c r="C169" s="1"/>
      <c r="D169" s="1"/>
      <c r="E169" s="46"/>
      <c r="F169" s="46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45"/>
      <c r="C170" s="1"/>
      <c r="D170" s="1"/>
      <c r="E170" s="46"/>
      <c r="F170" s="46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45"/>
      <c r="C171" s="1"/>
      <c r="D171" s="1"/>
      <c r="E171" s="46"/>
      <c r="F171" s="46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45"/>
      <c r="C172" s="1"/>
      <c r="D172" s="1"/>
      <c r="E172" s="46"/>
      <c r="F172" s="46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45"/>
      <c r="C173" s="1"/>
      <c r="D173" s="1"/>
      <c r="E173" s="46"/>
      <c r="F173" s="46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45"/>
      <c r="C174" s="1"/>
      <c r="D174" s="1"/>
      <c r="E174" s="46"/>
      <c r="F174" s="46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45"/>
      <c r="C175" s="1"/>
      <c r="D175" s="1"/>
      <c r="E175" s="46"/>
      <c r="F175" s="46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45"/>
      <c r="C176" s="1"/>
      <c r="D176" s="1"/>
      <c r="E176" s="46"/>
      <c r="F176" s="46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45"/>
      <c r="C177" s="1"/>
      <c r="D177" s="1"/>
      <c r="E177" s="46"/>
      <c r="F177" s="46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45"/>
      <c r="C178" s="1"/>
      <c r="D178" s="1"/>
      <c r="E178" s="46"/>
      <c r="F178" s="46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45"/>
      <c r="C179" s="1"/>
      <c r="D179" s="1"/>
      <c r="E179" s="46"/>
      <c r="F179" s="46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45"/>
      <c r="C180" s="1"/>
      <c r="D180" s="1"/>
      <c r="E180" s="46"/>
      <c r="F180" s="46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45"/>
      <c r="C181" s="1"/>
      <c r="D181" s="1"/>
      <c r="E181" s="46"/>
      <c r="F181" s="46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45"/>
      <c r="C182" s="1"/>
      <c r="D182" s="1"/>
      <c r="E182" s="46"/>
      <c r="F182" s="46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45"/>
      <c r="C183" s="1"/>
      <c r="D183" s="1"/>
      <c r="E183" s="46"/>
      <c r="F183" s="46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45"/>
      <c r="C184" s="1"/>
      <c r="D184" s="1"/>
      <c r="E184" s="46"/>
      <c r="F184" s="46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45"/>
      <c r="C185" s="1"/>
      <c r="D185" s="1"/>
      <c r="E185" s="46"/>
      <c r="F185" s="46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45"/>
      <c r="C186" s="1"/>
      <c r="D186" s="1"/>
      <c r="E186" s="46"/>
      <c r="F186" s="46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45"/>
      <c r="C187" s="1"/>
      <c r="D187" s="1"/>
      <c r="E187" s="46"/>
      <c r="F187" s="46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45"/>
      <c r="C188" s="1"/>
      <c r="D188" s="1"/>
      <c r="E188" s="46"/>
      <c r="F188" s="46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45"/>
      <c r="C189" s="1"/>
      <c r="D189" s="1"/>
      <c r="E189" s="46"/>
      <c r="F189" s="46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45"/>
      <c r="C190" s="1"/>
      <c r="D190" s="1"/>
      <c r="E190" s="46"/>
      <c r="F190" s="46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45"/>
      <c r="C191" s="1"/>
      <c r="D191" s="1"/>
      <c r="E191" s="46"/>
      <c r="F191" s="46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45"/>
      <c r="C192" s="1"/>
      <c r="D192" s="1"/>
      <c r="E192" s="46"/>
      <c r="F192" s="46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45"/>
      <c r="C193" s="1"/>
      <c r="D193" s="1"/>
      <c r="E193" s="46"/>
      <c r="F193" s="46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45"/>
      <c r="C194" s="1"/>
      <c r="D194" s="1"/>
      <c r="E194" s="46"/>
      <c r="F194" s="46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45"/>
      <c r="C195" s="1"/>
      <c r="D195" s="1"/>
      <c r="E195" s="46"/>
      <c r="F195" s="46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45"/>
      <c r="C196" s="1"/>
      <c r="D196" s="1"/>
      <c r="E196" s="46"/>
      <c r="F196" s="46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45"/>
      <c r="C197" s="1"/>
      <c r="D197" s="1"/>
      <c r="E197" s="46"/>
      <c r="F197" s="46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45"/>
      <c r="C198" s="1"/>
      <c r="D198" s="1"/>
      <c r="E198" s="46"/>
      <c r="F198" s="46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45"/>
      <c r="C199" s="1"/>
      <c r="D199" s="1"/>
      <c r="E199" s="46"/>
      <c r="F199" s="46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45"/>
      <c r="C200" s="1"/>
      <c r="D200" s="1"/>
      <c r="E200" s="46"/>
      <c r="F200" s="46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45"/>
      <c r="C201" s="1"/>
      <c r="D201" s="1"/>
      <c r="E201" s="46"/>
      <c r="F201" s="46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45"/>
      <c r="C202" s="1"/>
      <c r="D202" s="1"/>
      <c r="E202" s="46"/>
      <c r="F202" s="46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45"/>
      <c r="C203" s="1"/>
      <c r="D203" s="1"/>
      <c r="E203" s="46"/>
      <c r="F203" s="46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45"/>
      <c r="C204" s="1"/>
      <c r="D204" s="1"/>
      <c r="E204" s="46"/>
      <c r="F204" s="46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45"/>
      <c r="C205" s="1"/>
      <c r="D205" s="1"/>
      <c r="E205" s="46"/>
      <c r="F205" s="46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45"/>
      <c r="C206" s="1"/>
      <c r="D206" s="1"/>
      <c r="E206" s="46"/>
      <c r="F206" s="46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45"/>
      <c r="C207" s="1"/>
      <c r="D207" s="1"/>
      <c r="E207" s="46"/>
      <c r="F207" s="46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45"/>
      <c r="C208" s="1"/>
      <c r="D208" s="1"/>
      <c r="E208" s="46"/>
      <c r="F208" s="46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45"/>
      <c r="C209" s="1"/>
      <c r="D209" s="1"/>
      <c r="E209" s="46"/>
      <c r="F209" s="46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45"/>
      <c r="C210" s="1"/>
      <c r="D210" s="1"/>
      <c r="E210" s="46"/>
      <c r="F210" s="46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45"/>
      <c r="C211" s="1"/>
      <c r="D211" s="1"/>
      <c r="E211" s="46"/>
      <c r="F211" s="46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45"/>
      <c r="C212" s="1"/>
      <c r="D212" s="1"/>
      <c r="E212" s="46"/>
      <c r="F212" s="46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45"/>
      <c r="C213" s="1"/>
      <c r="D213" s="1"/>
      <c r="E213" s="46"/>
      <c r="F213" s="46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45"/>
      <c r="C214" s="1"/>
      <c r="D214" s="1"/>
      <c r="E214" s="46"/>
      <c r="F214" s="46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45"/>
      <c r="C215" s="1"/>
      <c r="D215" s="1"/>
      <c r="E215" s="46"/>
      <c r="F215" s="46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45"/>
      <c r="C216" s="1"/>
      <c r="D216" s="1"/>
      <c r="E216" s="46"/>
      <c r="F216" s="46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45"/>
      <c r="C217" s="1"/>
      <c r="D217" s="1"/>
      <c r="E217" s="46"/>
      <c r="F217" s="46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45"/>
      <c r="C218" s="1"/>
      <c r="D218" s="1"/>
      <c r="E218" s="46"/>
      <c r="F218" s="46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45"/>
      <c r="C219" s="1"/>
      <c r="D219" s="1"/>
      <c r="E219" s="46"/>
      <c r="F219" s="46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45"/>
      <c r="C220" s="1"/>
      <c r="D220" s="1"/>
      <c r="E220" s="46"/>
      <c r="F220" s="46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45"/>
      <c r="C221" s="1"/>
      <c r="D221" s="1"/>
      <c r="E221" s="46"/>
      <c r="F221" s="46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45"/>
      <c r="C222" s="1"/>
      <c r="D222" s="1"/>
      <c r="E222" s="46"/>
      <c r="F222" s="46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45"/>
      <c r="C223" s="1"/>
      <c r="D223" s="1"/>
      <c r="E223" s="46"/>
      <c r="F223" s="46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45"/>
      <c r="C224" s="1"/>
      <c r="D224" s="1"/>
      <c r="E224" s="46"/>
      <c r="F224" s="46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45"/>
      <c r="C225" s="1"/>
      <c r="D225" s="1"/>
      <c r="E225" s="46"/>
      <c r="F225" s="46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45"/>
      <c r="C226" s="1"/>
      <c r="D226" s="1"/>
      <c r="E226" s="46"/>
      <c r="F226" s="46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45"/>
      <c r="C227" s="1"/>
      <c r="D227" s="1"/>
      <c r="E227" s="46"/>
      <c r="F227" s="46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45"/>
      <c r="C228" s="1"/>
      <c r="D228" s="1"/>
      <c r="E228" s="46"/>
      <c r="F228" s="46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45"/>
      <c r="C229" s="1"/>
      <c r="D229" s="1"/>
      <c r="E229" s="46"/>
      <c r="F229" s="46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45"/>
      <c r="C230" s="1"/>
      <c r="D230" s="1"/>
      <c r="E230" s="46"/>
      <c r="F230" s="46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45"/>
      <c r="C231" s="1"/>
      <c r="D231" s="1"/>
      <c r="E231" s="46"/>
      <c r="F231" s="46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45"/>
      <c r="C232" s="1"/>
      <c r="D232" s="1"/>
      <c r="E232" s="46"/>
      <c r="F232" s="46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45"/>
      <c r="C233" s="1"/>
      <c r="D233" s="1"/>
      <c r="E233" s="46"/>
      <c r="F233" s="46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45"/>
      <c r="C234" s="1"/>
      <c r="D234" s="1"/>
      <c r="E234" s="46"/>
      <c r="F234" s="46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45"/>
      <c r="C235" s="1"/>
      <c r="D235" s="1"/>
      <c r="E235" s="46"/>
      <c r="F235" s="46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45"/>
      <c r="C236" s="1"/>
      <c r="D236" s="1"/>
      <c r="E236" s="46"/>
      <c r="F236" s="46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45"/>
      <c r="C237" s="1"/>
      <c r="D237" s="1"/>
      <c r="E237" s="46"/>
      <c r="F237" s="46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45"/>
      <c r="C238" s="1"/>
      <c r="D238" s="1"/>
      <c r="E238" s="46"/>
      <c r="F238" s="46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45"/>
      <c r="C239" s="1"/>
      <c r="D239" s="1"/>
      <c r="E239" s="46"/>
      <c r="F239" s="46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45"/>
      <c r="C240" s="1"/>
      <c r="D240" s="1"/>
      <c r="E240" s="46"/>
      <c r="F240" s="46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45"/>
      <c r="C241" s="1"/>
      <c r="D241" s="1"/>
      <c r="E241" s="46"/>
      <c r="F241" s="46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45"/>
      <c r="C242" s="1"/>
      <c r="D242" s="1"/>
      <c r="E242" s="46"/>
      <c r="F242" s="46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45"/>
      <c r="C243" s="1"/>
      <c r="D243" s="1"/>
      <c r="E243" s="46"/>
      <c r="F243" s="46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45"/>
      <c r="C244" s="1"/>
      <c r="D244" s="1"/>
      <c r="E244" s="46"/>
      <c r="F244" s="46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45"/>
      <c r="C245" s="1"/>
      <c r="D245" s="1"/>
      <c r="E245" s="46"/>
      <c r="F245" s="46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45"/>
      <c r="C246" s="1"/>
      <c r="D246" s="1"/>
      <c r="E246" s="46"/>
      <c r="F246" s="46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45"/>
      <c r="C247" s="1"/>
      <c r="D247" s="1"/>
      <c r="E247" s="46"/>
      <c r="F247" s="46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45"/>
      <c r="C248" s="1"/>
      <c r="D248" s="1"/>
      <c r="E248" s="46"/>
      <c r="F248" s="46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45"/>
      <c r="C249" s="1"/>
      <c r="D249" s="1"/>
      <c r="E249" s="46"/>
      <c r="F249" s="46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45"/>
      <c r="C250" s="1"/>
      <c r="D250" s="1"/>
      <c r="E250" s="46"/>
      <c r="F250" s="46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45"/>
      <c r="C251" s="1"/>
      <c r="D251" s="1"/>
      <c r="E251" s="46"/>
      <c r="F251" s="46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45"/>
      <c r="C252" s="1"/>
      <c r="D252" s="1"/>
      <c r="E252" s="46"/>
      <c r="F252" s="46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45"/>
      <c r="C253" s="1"/>
      <c r="D253" s="1"/>
      <c r="E253" s="46"/>
      <c r="F253" s="46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45"/>
      <c r="C254" s="1"/>
      <c r="D254" s="1"/>
      <c r="E254" s="46"/>
      <c r="F254" s="46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45"/>
      <c r="C255" s="1"/>
      <c r="D255" s="1"/>
      <c r="E255" s="46"/>
      <c r="F255" s="46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45"/>
      <c r="C256" s="1"/>
      <c r="D256" s="1"/>
      <c r="E256" s="46"/>
      <c r="F256" s="46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45"/>
      <c r="C257" s="1"/>
      <c r="D257" s="1"/>
      <c r="E257" s="46"/>
      <c r="F257" s="46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45"/>
      <c r="C258" s="1"/>
      <c r="D258" s="1"/>
      <c r="E258" s="46"/>
      <c r="F258" s="46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45"/>
      <c r="C259" s="1"/>
      <c r="D259" s="1"/>
      <c r="E259" s="46"/>
      <c r="F259" s="46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45"/>
      <c r="C260" s="1"/>
      <c r="D260" s="1"/>
      <c r="E260" s="46"/>
      <c r="F260" s="46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45"/>
      <c r="C261" s="1"/>
      <c r="D261" s="1"/>
      <c r="E261" s="46"/>
      <c r="F261" s="46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45"/>
      <c r="C262" s="1"/>
      <c r="D262" s="1"/>
      <c r="E262" s="46"/>
      <c r="F262" s="46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45"/>
      <c r="C263" s="1"/>
      <c r="D263" s="1"/>
      <c r="E263" s="46"/>
      <c r="F263" s="46"/>
      <c r="G263" s="1"/>
      <c r="H263" s="1"/>
      <c r="I263" s="1"/>
      <c r="J263" s="1"/>
      <c r="K263" s="1"/>
      <c r="L263" s="1"/>
      <c r="M263" s="2"/>
    </row>
    <row r="264" spans="1:1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AE9-1B0A-C146-BFE5-FAA1B51EE31F}">
  <sheetPr>
    <pageSetUpPr fitToPage="1"/>
  </sheetPr>
  <dimension ref="A1:M981"/>
  <sheetViews>
    <sheetView showGridLines="0" tabSelected="1" topLeftCell="A38" workbookViewId="0">
      <selection activeCell="A52" sqref="A52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26" width="11.1640625" customWidth="1"/>
  </cols>
  <sheetData>
    <row r="1" spans="1:13" ht="21">
      <c r="A1" s="51"/>
      <c r="B1" s="52"/>
      <c r="C1" s="52"/>
      <c r="D1" s="52"/>
      <c r="E1" s="52"/>
      <c r="F1" s="52"/>
      <c r="G1" s="1"/>
      <c r="H1" s="1"/>
      <c r="I1" s="1"/>
      <c r="J1" s="1"/>
      <c r="K1" s="1"/>
      <c r="L1" s="1"/>
      <c r="M1" s="2"/>
    </row>
    <row r="2" spans="1:13" ht="42.75" customHeight="1">
      <c r="A2" s="53" t="s">
        <v>0</v>
      </c>
      <c r="B2" s="52"/>
      <c r="C2" s="52"/>
      <c r="D2" s="52"/>
      <c r="E2" s="52"/>
      <c r="F2" s="52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54" t="s">
        <v>1</v>
      </c>
      <c r="C3" s="52"/>
      <c r="D3" s="52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3</v>
      </c>
      <c r="B4" s="6"/>
      <c r="C4" s="7"/>
      <c r="D4" s="7"/>
      <c r="E4" s="8" t="s">
        <v>4</v>
      </c>
      <c r="F4" s="8" t="s">
        <v>5</v>
      </c>
      <c r="G4" s="1"/>
      <c r="H4" s="1"/>
      <c r="I4" s="1"/>
      <c r="J4" s="1"/>
      <c r="K4" s="1"/>
      <c r="L4" s="1"/>
      <c r="M4" s="2"/>
    </row>
    <row r="5" spans="1:13" ht="68">
      <c r="A5" s="9" t="s">
        <v>38</v>
      </c>
      <c r="B5" s="47"/>
      <c r="C5" s="10">
        <v>170</v>
      </c>
      <c r="D5" s="10">
        <f t="shared" ref="D5:D10" si="0">C5*B5</f>
        <v>0</v>
      </c>
      <c r="E5" s="20">
        <f>B5*(48/230)*C5</f>
        <v>0</v>
      </c>
      <c r="F5" s="12" t="s">
        <v>6</v>
      </c>
      <c r="G5" s="1"/>
      <c r="H5" s="1"/>
      <c r="I5" s="1"/>
      <c r="J5" s="1"/>
      <c r="K5" s="1"/>
      <c r="L5" s="1"/>
      <c r="M5" s="2"/>
    </row>
    <row r="6" spans="1:13" ht="68">
      <c r="A6" s="9" t="s">
        <v>39</v>
      </c>
      <c r="B6" s="47"/>
      <c r="C6" s="10">
        <v>170</v>
      </c>
      <c r="D6" s="10">
        <f t="shared" si="0"/>
        <v>0</v>
      </c>
      <c r="E6" s="20">
        <f>B6*(48/230)*C6</f>
        <v>0</v>
      </c>
      <c r="F6" s="12" t="s">
        <v>7</v>
      </c>
      <c r="G6" s="1"/>
      <c r="H6" s="1"/>
      <c r="I6" s="1"/>
      <c r="J6" s="1"/>
      <c r="K6" s="1"/>
      <c r="L6" s="1"/>
      <c r="M6" s="2"/>
    </row>
    <row r="7" spans="1:13" ht="68">
      <c r="A7" s="9" t="s">
        <v>44</v>
      </c>
      <c r="B7" s="47"/>
      <c r="C7" s="10">
        <v>190</v>
      </c>
      <c r="D7" s="10">
        <f t="shared" si="0"/>
        <v>0</v>
      </c>
      <c r="E7" s="20">
        <f>B7*(48/250)*C7</f>
        <v>0</v>
      </c>
      <c r="F7" s="12" t="s">
        <v>8</v>
      </c>
      <c r="G7" s="1"/>
      <c r="H7" s="1"/>
      <c r="I7" s="1"/>
      <c r="J7" s="1"/>
      <c r="K7" s="1"/>
      <c r="L7" s="1"/>
      <c r="M7" s="2"/>
    </row>
    <row r="8" spans="1:13" ht="28" customHeight="1">
      <c r="A8" s="13" t="s">
        <v>40</v>
      </c>
      <c r="B8" s="47"/>
      <c r="C8" s="10">
        <v>180</v>
      </c>
      <c r="D8" s="10">
        <f t="shared" si="0"/>
        <v>0</v>
      </c>
      <c r="E8" s="20">
        <f>B8*(48/240)*C8</f>
        <v>0</v>
      </c>
      <c r="F8" s="12"/>
      <c r="G8" s="1"/>
      <c r="H8" s="1"/>
      <c r="I8" s="1"/>
      <c r="J8" s="1"/>
      <c r="K8" s="1"/>
      <c r="L8" s="1"/>
      <c r="M8" s="2"/>
    </row>
    <row r="9" spans="1:13" ht="33.75" customHeight="1">
      <c r="A9" s="13" t="s">
        <v>9</v>
      </c>
      <c r="B9" s="47"/>
      <c r="C9" s="10">
        <v>85</v>
      </c>
      <c r="D9" s="10">
        <f t="shared" si="0"/>
        <v>0</v>
      </c>
      <c r="E9" s="20">
        <f>B9*6</f>
        <v>0</v>
      </c>
      <c r="F9" s="12" t="s">
        <v>10</v>
      </c>
      <c r="G9" s="1"/>
      <c r="H9" s="1"/>
      <c r="I9" s="1"/>
      <c r="J9" s="1"/>
      <c r="K9" s="1"/>
      <c r="L9" s="1"/>
      <c r="M9" s="2"/>
    </row>
    <row r="10" spans="1:13" ht="32" customHeight="1">
      <c r="A10" s="13" t="s">
        <v>41</v>
      </c>
      <c r="B10" s="47"/>
      <c r="C10" s="10">
        <v>180</v>
      </c>
      <c r="D10" s="10">
        <f t="shared" si="0"/>
        <v>0</v>
      </c>
      <c r="E10" s="20">
        <f>B10*(48/240)*C10</f>
        <v>0</v>
      </c>
      <c r="F10" s="12"/>
      <c r="G10" s="1"/>
      <c r="H10" s="1"/>
      <c r="I10" s="1"/>
      <c r="J10" s="1"/>
      <c r="K10" s="1"/>
      <c r="L10" s="1"/>
      <c r="M10" s="2"/>
    </row>
    <row r="11" spans="1:13" ht="74" customHeight="1">
      <c r="A11" s="13" t="s">
        <v>60</v>
      </c>
      <c r="B11" s="47"/>
      <c r="C11" s="10">
        <v>25</v>
      </c>
      <c r="D11" s="10">
        <f>C11*B11</f>
        <v>0</v>
      </c>
      <c r="E11" s="20">
        <f>B11*5.82</f>
        <v>0</v>
      </c>
      <c r="F11" s="12" t="s">
        <v>20</v>
      </c>
      <c r="G11" s="1"/>
      <c r="H11" s="1"/>
      <c r="I11" s="1"/>
      <c r="J11" s="1"/>
      <c r="K11" s="1"/>
      <c r="L11" s="1"/>
      <c r="M11" s="2"/>
    </row>
    <row r="12" spans="1:13" ht="16">
      <c r="A12" s="14"/>
      <c r="B12" s="15"/>
      <c r="C12" s="16"/>
      <c r="D12" s="16"/>
      <c r="E12" s="17"/>
      <c r="F12" s="18"/>
      <c r="G12" s="1"/>
      <c r="H12" s="1"/>
      <c r="I12" s="1"/>
      <c r="J12" s="1"/>
      <c r="K12" s="1"/>
      <c r="L12" s="1"/>
      <c r="M12" s="2"/>
    </row>
    <row r="13" spans="1:13" ht="17">
      <c r="A13" s="50" t="s">
        <v>63</v>
      </c>
      <c r="B13" s="15"/>
      <c r="C13" s="16"/>
      <c r="D13" s="16"/>
      <c r="E13" s="19"/>
      <c r="F13" s="18"/>
      <c r="G13" s="1"/>
      <c r="H13" s="1"/>
      <c r="I13" s="1"/>
      <c r="J13" s="1"/>
      <c r="K13" s="1"/>
      <c r="L13" s="1"/>
      <c r="M13" s="2"/>
    </row>
    <row r="14" spans="1:13" ht="32" customHeight="1">
      <c r="A14" s="9" t="s">
        <v>42</v>
      </c>
      <c r="B14" s="47">
        <v>10</v>
      </c>
      <c r="C14" s="10">
        <v>8</v>
      </c>
      <c r="D14" s="10">
        <f t="shared" ref="D14:D27" si="1">C14*B14</f>
        <v>80</v>
      </c>
      <c r="E14" s="20">
        <f>B14*1</f>
        <v>10</v>
      </c>
      <c r="F14" s="12"/>
      <c r="G14" s="1"/>
      <c r="H14" s="1"/>
      <c r="I14" s="1"/>
      <c r="J14" s="1"/>
      <c r="K14" s="1"/>
      <c r="L14" s="1"/>
      <c r="M14" s="2"/>
    </row>
    <row r="15" spans="1:13" ht="32" customHeight="1">
      <c r="A15" s="9" t="s">
        <v>43</v>
      </c>
      <c r="B15" s="47"/>
      <c r="C15" s="10">
        <v>8</v>
      </c>
      <c r="D15" s="10">
        <f t="shared" si="1"/>
        <v>0</v>
      </c>
      <c r="E15" s="20">
        <f>B15*1</f>
        <v>0</v>
      </c>
      <c r="F15" s="12"/>
      <c r="G15" s="1"/>
      <c r="H15" s="1"/>
      <c r="I15" s="1"/>
      <c r="J15" s="1"/>
      <c r="K15" s="1"/>
      <c r="L15" s="1"/>
      <c r="M15" s="2"/>
    </row>
    <row r="16" spans="1:13" ht="32" customHeight="1">
      <c r="A16" s="9" t="s">
        <v>11</v>
      </c>
      <c r="B16" s="47"/>
      <c r="C16" s="10">
        <v>8</v>
      </c>
      <c r="D16" s="10">
        <f t="shared" si="1"/>
        <v>0</v>
      </c>
      <c r="E16" s="20">
        <f>B16*1</f>
        <v>0</v>
      </c>
      <c r="F16" s="12"/>
      <c r="G16" s="1"/>
      <c r="H16" s="1"/>
      <c r="I16" s="1"/>
      <c r="J16" s="1"/>
      <c r="K16" s="1"/>
      <c r="L16" s="1"/>
      <c r="M16" s="2"/>
    </row>
    <row r="17" spans="1:13" ht="32" customHeight="1">
      <c r="A17" s="9" t="s">
        <v>45</v>
      </c>
      <c r="B17" s="47"/>
      <c r="C17" s="10">
        <f>190/20</f>
        <v>9.5</v>
      </c>
      <c r="D17" s="10">
        <f>C17*B17</f>
        <v>0</v>
      </c>
      <c r="E17" s="20">
        <f>B17*1</f>
        <v>0</v>
      </c>
      <c r="F17" s="12"/>
      <c r="G17" s="1"/>
      <c r="H17" s="1"/>
      <c r="I17" s="1"/>
      <c r="J17" s="1"/>
      <c r="K17" s="1"/>
      <c r="L17" s="1"/>
      <c r="M17" s="2"/>
    </row>
    <row r="18" spans="1:13" ht="32" customHeight="1">
      <c r="A18" s="9" t="s">
        <v>46</v>
      </c>
      <c r="B18" s="47"/>
      <c r="C18" s="10">
        <v>6</v>
      </c>
      <c r="D18" s="10">
        <f t="shared" si="1"/>
        <v>0</v>
      </c>
      <c r="E18" s="20">
        <f>B18*2</f>
        <v>0</v>
      </c>
      <c r="F18" s="12"/>
      <c r="G18" s="1"/>
      <c r="H18" s="1"/>
      <c r="I18" s="1"/>
      <c r="J18" s="1"/>
      <c r="K18" s="1"/>
      <c r="L18" s="1"/>
      <c r="M18" s="2"/>
    </row>
    <row r="19" spans="1:13" ht="32" customHeight="1">
      <c r="A19" s="21" t="s">
        <v>47</v>
      </c>
      <c r="B19" s="47"/>
      <c r="C19" s="10">
        <f>170/20</f>
        <v>8.5</v>
      </c>
      <c r="D19" s="10">
        <f t="shared" si="1"/>
        <v>0</v>
      </c>
      <c r="E19" s="20">
        <f>B19*1</f>
        <v>0</v>
      </c>
      <c r="F19" s="12"/>
      <c r="G19" s="1"/>
      <c r="H19" s="1"/>
      <c r="I19" s="1"/>
      <c r="J19" s="1"/>
      <c r="K19" s="1"/>
      <c r="L19" s="1"/>
      <c r="M19" s="2"/>
    </row>
    <row r="20" spans="1:13" ht="32" customHeight="1">
      <c r="A20" s="21" t="s">
        <v>48</v>
      </c>
      <c r="B20" s="47">
        <v>20</v>
      </c>
      <c r="C20" s="10">
        <v>9</v>
      </c>
      <c r="D20" s="10">
        <f>C20*B20</f>
        <v>180</v>
      </c>
      <c r="E20" s="20">
        <f>B20*1</f>
        <v>20</v>
      </c>
      <c r="F20" s="12"/>
      <c r="G20" s="1"/>
      <c r="H20" s="1"/>
      <c r="I20" s="1"/>
      <c r="J20" s="1"/>
      <c r="K20" s="1"/>
      <c r="L20" s="1"/>
      <c r="M20" s="2"/>
    </row>
    <row r="21" spans="1:13" ht="32" customHeight="1">
      <c r="A21" s="21" t="s">
        <v>13</v>
      </c>
      <c r="B21" s="47">
        <v>20</v>
      </c>
      <c r="C21" s="10">
        <v>14</v>
      </c>
      <c r="D21" s="10">
        <f>C21*B21</f>
        <v>280</v>
      </c>
      <c r="E21" s="20">
        <f>B21*3</f>
        <v>60</v>
      </c>
      <c r="F21" s="12" t="s">
        <v>14</v>
      </c>
      <c r="G21" s="1"/>
      <c r="H21" s="1"/>
      <c r="I21" s="1"/>
      <c r="J21" s="1"/>
      <c r="K21" s="1"/>
      <c r="L21" s="1"/>
      <c r="M21" s="2"/>
    </row>
    <row r="22" spans="1:13" ht="32" customHeight="1">
      <c r="A22" s="9" t="s">
        <v>49</v>
      </c>
      <c r="B22" s="47"/>
      <c r="C22" s="10">
        <v>8.5</v>
      </c>
      <c r="D22" s="10">
        <f t="shared" ref="D22:D23" si="2">C22*B22</f>
        <v>0</v>
      </c>
      <c r="E22" s="20">
        <f>B22*0.7</f>
        <v>0</v>
      </c>
      <c r="F22" s="12"/>
      <c r="G22" s="1"/>
      <c r="H22" s="1"/>
      <c r="I22" s="1"/>
      <c r="J22" s="1"/>
      <c r="K22" s="1"/>
      <c r="L22" s="1"/>
      <c r="M22" s="2"/>
    </row>
    <row r="23" spans="1:13" ht="32" customHeight="1">
      <c r="A23" s="9" t="s">
        <v>50</v>
      </c>
      <c r="B23" s="47"/>
      <c r="C23" s="10">
        <v>7.5</v>
      </c>
      <c r="D23" s="10">
        <f t="shared" si="2"/>
        <v>0</v>
      </c>
      <c r="E23" s="20">
        <f>B23*0.8</f>
        <v>0</v>
      </c>
      <c r="F23" s="12"/>
      <c r="G23" s="1"/>
      <c r="H23" s="1"/>
      <c r="I23" s="1"/>
      <c r="J23" s="1"/>
      <c r="K23" s="1"/>
      <c r="L23" s="1"/>
      <c r="M23" s="2"/>
    </row>
    <row r="24" spans="1:13" ht="29" customHeight="1">
      <c r="A24" s="21" t="s">
        <v>51</v>
      </c>
      <c r="B24" s="47"/>
      <c r="C24" s="10">
        <v>14</v>
      </c>
      <c r="D24" s="10">
        <f t="shared" si="1"/>
        <v>0</v>
      </c>
      <c r="E24" s="20">
        <f>B24*3</f>
        <v>0</v>
      </c>
      <c r="F24" s="12"/>
      <c r="G24" s="1"/>
      <c r="H24" s="1"/>
      <c r="I24" s="1"/>
      <c r="J24" s="1"/>
      <c r="K24" s="1"/>
      <c r="L24" s="1"/>
      <c r="M24" s="2"/>
    </row>
    <row r="25" spans="1:13" ht="30" customHeight="1">
      <c r="A25" s="21" t="s">
        <v>52</v>
      </c>
      <c r="B25" s="47"/>
      <c r="C25" s="10">
        <v>14</v>
      </c>
      <c r="D25" s="10">
        <f t="shared" si="1"/>
        <v>0</v>
      </c>
      <c r="E25" s="20">
        <f>B25*3</f>
        <v>0</v>
      </c>
      <c r="F25" s="12"/>
      <c r="G25" s="1"/>
      <c r="H25" s="1"/>
      <c r="I25" s="1"/>
      <c r="J25" s="1"/>
      <c r="K25" s="1"/>
      <c r="L25" s="1"/>
      <c r="M25" s="2"/>
    </row>
    <row r="26" spans="1:13" ht="32.25" customHeight="1">
      <c r="A26" s="21" t="s">
        <v>53</v>
      </c>
      <c r="B26" s="47"/>
      <c r="C26" s="10">
        <v>14</v>
      </c>
      <c r="D26" s="10">
        <f t="shared" si="1"/>
        <v>0</v>
      </c>
      <c r="E26" s="20">
        <f>B26*3</f>
        <v>0</v>
      </c>
      <c r="F26" s="12"/>
      <c r="G26" s="1"/>
      <c r="H26" s="1"/>
      <c r="I26" s="1"/>
      <c r="J26" s="1"/>
      <c r="K26" s="1"/>
      <c r="L26" s="1"/>
      <c r="M26" s="2"/>
    </row>
    <row r="27" spans="1:13" ht="32.25" customHeight="1">
      <c r="A27" s="21" t="s">
        <v>54</v>
      </c>
      <c r="B27" s="47">
        <v>20</v>
      </c>
      <c r="C27" s="10">
        <v>14</v>
      </c>
      <c r="D27" s="10">
        <f t="shared" si="1"/>
        <v>280</v>
      </c>
      <c r="E27" s="20">
        <f>B27*3</f>
        <v>60</v>
      </c>
      <c r="F27" s="12"/>
      <c r="G27" s="1"/>
      <c r="H27" s="1"/>
      <c r="I27" s="1"/>
      <c r="J27" s="1"/>
      <c r="K27" s="1"/>
      <c r="L27" s="1"/>
      <c r="M27" s="2"/>
    </row>
    <row r="28" spans="1:13" ht="15.75" customHeight="1">
      <c r="A28" s="14"/>
      <c r="B28" s="15"/>
      <c r="C28" s="3"/>
      <c r="D28" s="3"/>
      <c r="E28" s="19"/>
      <c r="F28" s="18"/>
      <c r="G28" s="1"/>
      <c r="H28" s="1"/>
      <c r="I28" s="1"/>
      <c r="J28" s="1"/>
      <c r="K28" s="1"/>
      <c r="L28" s="1"/>
      <c r="M28" s="2"/>
    </row>
    <row r="29" spans="1:13" ht="15.75" customHeight="1">
      <c r="A29" s="22" t="s">
        <v>64</v>
      </c>
      <c r="B29" s="23"/>
      <c r="C29" s="16"/>
      <c r="D29" s="16"/>
      <c r="E29" s="19"/>
      <c r="F29" s="18"/>
      <c r="G29" s="1"/>
      <c r="H29" s="1"/>
      <c r="I29" s="1"/>
      <c r="J29" s="1"/>
      <c r="K29" s="1"/>
      <c r="L29" s="1"/>
      <c r="M29" s="2"/>
    </row>
    <row r="30" spans="1:13" ht="56" customHeight="1">
      <c r="A30" s="9" t="s">
        <v>15</v>
      </c>
      <c r="B30" s="47"/>
      <c r="C30" s="10">
        <v>16</v>
      </c>
      <c r="D30" s="10">
        <f t="shared" ref="D30:D35" si="3">C30*B30</f>
        <v>0</v>
      </c>
      <c r="E30" s="20">
        <f>B30*6</f>
        <v>0</v>
      </c>
      <c r="F30" s="12" t="s">
        <v>16</v>
      </c>
      <c r="G30" s="1"/>
      <c r="H30" s="1"/>
      <c r="I30" s="1"/>
      <c r="J30" s="1"/>
      <c r="K30" s="1"/>
      <c r="L30" s="1"/>
      <c r="M30" s="2"/>
    </row>
    <row r="31" spans="1:13" ht="43" customHeight="1">
      <c r="A31" s="9" t="s">
        <v>55</v>
      </c>
      <c r="B31" s="47"/>
      <c r="C31" s="10">
        <v>15</v>
      </c>
      <c r="D31" s="10">
        <f t="shared" si="3"/>
        <v>0</v>
      </c>
      <c r="E31" s="20">
        <f>B31*3</f>
        <v>0</v>
      </c>
      <c r="F31" s="12"/>
      <c r="G31" s="1"/>
      <c r="H31" s="1"/>
      <c r="I31" s="1"/>
      <c r="J31" s="1"/>
      <c r="K31" s="1"/>
      <c r="L31" s="1"/>
      <c r="M31" s="2"/>
    </row>
    <row r="32" spans="1:13" ht="43" customHeight="1">
      <c r="A32" s="9" t="s">
        <v>56</v>
      </c>
      <c r="B32" s="47"/>
      <c r="C32" s="10">
        <v>16</v>
      </c>
      <c r="D32" s="10">
        <f t="shared" si="3"/>
        <v>0</v>
      </c>
      <c r="E32" s="20">
        <f>B32*6</f>
        <v>0</v>
      </c>
      <c r="F32" s="12" t="s">
        <v>14</v>
      </c>
      <c r="G32" s="1"/>
      <c r="H32" s="1"/>
      <c r="I32" s="1"/>
      <c r="J32" s="1"/>
      <c r="K32" s="1"/>
      <c r="L32" s="1"/>
      <c r="M32" s="2"/>
    </row>
    <row r="33" spans="1:13" ht="43" customHeight="1">
      <c r="A33" s="9" t="s">
        <v>57</v>
      </c>
      <c r="B33" s="47"/>
      <c r="C33" s="10">
        <v>15</v>
      </c>
      <c r="D33" s="10">
        <f t="shared" si="3"/>
        <v>0</v>
      </c>
      <c r="E33" s="20">
        <f>B33*4</f>
        <v>0</v>
      </c>
      <c r="F33" s="12"/>
      <c r="G33" s="1"/>
      <c r="H33" s="1"/>
      <c r="I33" s="1"/>
      <c r="J33" s="1"/>
      <c r="K33" s="1"/>
      <c r="L33" s="1"/>
      <c r="M33" s="2"/>
    </row>
    <row r="34" spans="1:13" ht="43" customHeight="1">
      <c r="A34" s="9" t="s">
        <v>58</v>
      </c>
      <c r="B34" s="47"/>
      <c r="C34" s="10">
        <v>20</v>
      </c>
      <c r="D34" s="10">
        <f t="shared" si="3"/>
        <v>0</v>
      </c>
      <c r="E34" s="20">
        <f>B34*5</f>
        <v>0</v>
      </c>
      <c r="F34" s="12"/>
      <c r="G34" s="1"/>
      <c r="H34" s="1"/>
      <c r="I34" s="1"/>
      <c r="J34" s="1"/>
      <c r="K34" s="1"/>
      <c r="L34" s="1"/>
      <c r="M34" s="2"/>
    </row>
    <row r="35" spans="1:13" ht="43" customHeight="1">
      <c r="A35" s="9" t="s">
        <v>59</v>
      </c>
      <c r="B35" s="47"/>
      <c r="C35" s="10">
        <v>17</v>
      </c>
      <c r="D35" s="10">
        <f t="shared" si="3"/>
        <v>0</v>
      </c>
      <c r="E35" s="20">
        <f>B35*5</f>
        <v>0</v>
      </c>
      <c r="F35" s="12"/>
      <c r="G35" s="1"/>
      <c r="H35" s="1"/>
      <c r="I35" s="1"/>
      <c r="J35" s="1"/>
      <c r="K35" s="1"/>
      <c r="L35" s="1"/>
      <c r="M35" s="2"/>
    </row>
    <row r="36" spans="1:13" ht="15.75" customHeight="1">
      <c r="A36" s="24"/>
      <c r="B36" s="25"/>
      <c r="C36" s="26"/>
      <c r="D36" s="26"/>
      <c r="E36" s="27"/>
      <c r="F36" s="28"/>
      <c r="G36" s="1"/>
      <c r="H36" s="1"/>
      <c r="I36" s="1"/>
      <c r="J36" s="1"/>
      <c r="K36" s="1"/>
      <c r="L36" s="1"/>
      <c r="M36" s="2"/>
    </row>
    <row r="37" spans="1:13" ht="15.75" customHeight="1">
      <c r="A37" s="22" t="s">
        <v>62</v>
      </c>
      <c r="B37" s="15"/>
      <c r="C37" s="16"/>
      <c r="D37" s="16"/>
      <c r="E37" s="19"/>
      <c r="F37" s="18"/>
      <c r="G37" s="1"/>
      <c r="H37" s="1"/>
      <c r="I37" s="1"/>
      <c r="J37" s="1"/>
      <c r="K37" s="1"/>
      <c r="L37" s="1"/>
      <c r="M37" s="2"/>
    </row>
    <row r="38" spans="1:13" ht="51">
      <c r="A38" s="29" t="s">
        <v>17</v>
      </c>
      <c r="B38" s="48"/>
      <c r="C38" s="30">
        <v>25</v>
      </c>
      <c r="D38" s="30">
        <f t="shared" ref="D38:D39" si="4">C38*B38</f>
        <v>0</v>
      </c>
      <c r="E38" s="20">
        <f>B38*9</f>
        <v>0</v>
      </c>
      <c r="F38" s="31" t="s">
        <v>18</v>
      </c>
      <c r="G38" s="1"/>
      <c r="H38" s="1"/>
      <c r="I38" s="1"/>
      <c r="J38" s="1"/>
      <c r="K38" s="1"/>
      <c r="L38" s="1"/>
      <c r="M38" s="2"/>
    </row>
    <row r="39" spans="1:13" ht="51">
      <c r="A39" s="9" t="s">
        <v>19</v>
      </c>
      <c r="B39" s="47"/>
      <c r="C39" s="10">
        <v>35</v>
      </c>
      <c r="D39" s="10">
        <f t="shared" si="4"/>
        <v>0</v>
      </c>
      <c r="E39" s="20">
        <f>B39*9</f>
        <v>0</v>
      </c>
      <c r="F39" s="12" t="s">
        <v>18</v>
      </c>
      <c r="G39" s="1"/>
      <c r="H39" s="1"/>
      <c r="I39" s="1"/>
      <c r="J39" s="1"/>
      <c r="K39" s="1"/>
      <c r="L39" s="1"/>
      <c r="M39" s="2"/>
    </row>
    <row r="40" spans="1:13" ht="15.75" customHeight="1">
      <c r="A40" s="14"/>
      <c r="B40" s="16"/>
      <c r="C40" s="16"/>
      <c r="D40" s="16"/>
      <c r="E40" s="19"/>
      <c r="F40" s="18"/>
      <c r="G40" s="1"/>
      <c r="H40" s="1"/>
      <c r="I40" s="1"/>
      <c r="J40" s="1"/>
      <c r="K40" s="1"/>
      <c r="L40" s="1"/>
      <c r="M40" s="2"/>
    </row>
    <row r="41" spans="1:13" ht="15.75" customHeight="1">
      <c r="A41" s="22" t="s">
        <v>61</v>
      </c>
      <c r="B41" s="15"/>
      <c r="C41" s="3"/>
      <c r="D41" s="3"/>
      <c r="E41" s="19"/>
      <c r="F41" s="18"/>
      <c r="G41" s="1"/>
      <c r="H41" s="1"/>
      <c r="I41" s="1"/>
      <c r="J41" s="1"/>
      <c r="K41" s="1"/>
      <c r="L41" s="1"/>
      <c r="M41" s="2"/>
    </row>
    <row r="42" spans="1:13" ht="32" customHeight="1">
      <c r="A42" s="9" t="s">
        <v>65</v>
      </c>
      <c r="B42" s="47"/>
      <c r="C42" s="10">
        <v>150</v>
      </c>
      <c r="D42" s="10">
        <f t="shared" ref="D42" si="5">C42*B42</f>
        <v>0</v>
      </c>
      <c r="E42" s="11"/>
      <c r="F42" s="12"/>
      <c r="G42" s="1"/>
      <c r="H42" s="1"/>
      <c r="I42" s="1"/>
      <c r="J42" s="1"/>
      <c r="K42" s="1"/>
      <c r="L42" s="1"/>
      <c r="M42" s="2"/>
    </row>
    <row r="43" spans="1:13" ht="15.75" customHeight="1">
      <c r="A43" s="14"/>
      <c r="B43" s="15"/>
      <c r="C43" s="3"/>
      <c r="D43" s="3"/>
      <c r="E43" s="19"/>
      <c r="F43" s="18"/>
      <c r="G43" s="1"/>
      <c r="H43" s="1"/>
      <c r="I43" s="1"/>
      <c r="J43" s="1"/>
      <c r="K43" s="1"/>
      <c r="L43" s="1"/>
      <c r="M43" s="2"/>
    </row>
    <row r="44" spans="1:13" ht="15.75" customHeight="1">
      <c r="A44" s="5" t="s">
        <v>21</v>
      </c>
      <c r="B44" s="15"/>
      <c r="C44" s="3"/>
      <c r="D44" s="3"/>
      <c r="E44" s="19"/>
      <c r="F44" s="18"/>
      <c r="G44" s="1"/>
      <c r="H44" s="1"/>
      <c r="I44" s="1"/>
      <c r="J44" s="1"/>
      <c r="K44" s="1"/>
      <c r="L44" s="1"/>
      <c r="M44" s="2"/>
    </row>
    <row r="45" spans="1:13" ht="27.75" customHeight="1">
      <c r="A45" s="9" t="s">
        <v>22</v>
      </c>
      <c r="B45" s="47"/>
      <c r="C45" s="10">
        <v>15</v>
      </c>
      <c r="D45" s="10">
        <f t="shared" ref="D45:D51" si="6">C45*B45</f>
        <v>0</v>
      </c>
      <c r="E45" s="11"/>
      <c r="F45" s="12"/>
      <c r="G45" s="1"/>
      <c r="H45" s="1"/>
      <c r="I45" s="1"/>
      <c r="J45" s="1"/>
      <c r="K45" s="1"/>
      <c r="L45" s="1"/>
      <c r="M45" s="2"/>
    </row>
    <row r="46" spans="1:13" ht="27.75" customHeight="1">
      <c r="A46" s="9" t="s">
        <v>23</v>
      </c>
      <c r="B46" s="47"/>
      <c r="C46" s="10">
        <v>17</v>
      </c>
      <c r="D46" s="10">
        <f t="shared" si="6"/>
        <v>0</v>
      </c>
      <c r="E46" s="11"/>
      <c r="F46" s="12" t="s">
        <v>24</v>
      </c>
      <c r="G46" s="1"/>
      <c r="H46" s="1"/>
      <c r="I46" s="1"/>
      <c r="J46" s="1"/>
      <c r="K46" s="1"/>
      <c r="L46" s="1"/>
      <c r="M46" s="2"/>
    </row>
    <row r="47" spans="1:13" ht="34">
      <c r="A47" s="9" t="s">
        <v>25</v>
      </c>
      <c r="B47" s="47"/>
      <c r="C47" s="10">
        <v>8</v>
      </c>
      <c r="D47" s="10">
        <f t="shared" si="6"/>
        <v>0</v>
      </c>
      <c r="E47" s="11"/>
      <c r="F47" s="12" t="s">
        <v>12</v>
      </c>
      <c r="G47" s="1"/>
      <c r="H47" s="1"/>
      <c r="I47" s="1"/>
      <c r="J47" s="1"/>
      <c r="K47" s="1"/>
      <c r="L47" s="1"/>
      <c r="M47" s="2"/>
    </row>
    <row r="48" spans="1:13" ht="27.75" customHeight="1">
      <c r="A48" s="9" t="s">
        <v>66</v>
      </c>
      <c r="B48" s="47"/>
      <c r="C48" s="10">
        <v>6</v>
      </c>
      <c r="D48" s="10">
        <f t="shared" si="6"/>
        <v>0</v>
      </c>
      <c r="E48" s="11"/>
      <c r="F48" s="12"/>
      <c r="G48" s="1"/>
      <c r="H48" s="1"/>
      <c r="I48" s="1"/>
      <c r="J48" s="1"/>
      <c r="K48" s="1"/>
      <c r="L48" s="1"/>
      <c r="M48" s="2"/>
    </row>
    <row r="49" spans="1:13" ht="27.75" customHeight="1">
      <c r="A49" s="9" t="s">
        <v>67</v>
      </c>
      <c r="B49" s="47"/>
      <c r="C49" s="10">
        <v>8</v>
      </c>
      <c r="D49" s="10">
        <f t="shared" si="6"/>
        <v>0</v>
      </c>
      <c r="E49" s="11"/>
      <c r="F49" s="12"/>
      <c r="G49" s="1"/>
      <c r="H49" s="1"/>
      <c r="I49" s="1"/>
      <c r="J49" s="1"/>
      <c r="K49" s="1"/>
      <c r="L49" s="1"/>
      <c r="M49" s="2"/>
    </row>
    <row r="50" spans="1:13" ht="17">
      <c r="A50" s="9" t="s">
        <v>68</v>
      </c>
      <c r="B50" s="47"/>
      <c r="C50" s="10">
        <v>60</v>
      </c>
      <c r="D50" s="10">
        <f t="shared" si="6"/>
        <v>0</v>
      </c>
      <c r="E50" s="11"/>
      <c r="F50" s="12"/>
      <c r="G50" s="1"/>
      <c r="H50" s="1"/>
      <c r="I50" s="1"/>
      <c r="J50" s="1"/>
      <c r="K50" s="1"/>
      <c r="L50" s="1"/>
      <c r="M50" s="2"/>
    </row>
    <row r="51" spans="1:13" ht="34">
      <c r="A51" s="9" t="s">
        <v>69</v>
      </c>
      <c r="B51" s="47"/>
      <c r="C51" s="10">
        <v>60</v>
      </c>
      <c r="D51" s="10">
        <f t="shared" si="6"/>
        <v>0</v>
      </c>
      <c r="E51" s="11"/>
      <c r="F51" s="12"/>
      <c r="G51" s="1"/>
      <c r="H51" s="1"/>
      <c r="I51" s="1"/>
      <c r="J51" s="1"/>
      <c r="K51" s="1"/>
      <c r="L51" s="1"/>
      <c r="M51" s="2"/>
    </row>
    <row r="52" spans="1:13" ht="15.75" customHeight="1">
      <c r="A52" s="14"/>
      <c r="B52" s="15"/>
      <c r="C52" s="3"/>
      <c r="D52" s="3"/>
      <c r="E52" s="19"/>
      <c r="F52" s="18"/>
      <c r="G52" s="1"/>
      <c r="H52" s="1"/>
      <c r="I52" s="1"/>
      <c r="J52" s="1"/>
      <c r="K52" s="1"/>
      <c r="L52" s="1"/>
      <c r="M52" s="2"/>
    </row>
    <row r="53" spans="1:13" ht="15.75" customHeight="1">
      <c r="A53" s="32" t="s">
        <v>26</v>
      </c>
      <c r="B53" s="15"/>
      <c r="C53" s="3"/>
      <c r="D53" s="33">
        <f>SUM(D5:D51)</f>
        <v>820</v>
      </c>
      <c r="E53" s="19"/>
      <c r="F53" s="18"/>
      <c r="G53" s="1"/>
      <c r="H53" s="1"/>
      <c r="I53" s="1"/>
      <c r="J53" s="1"/>
      <c r="K53" s="1"/>
      <c r="L53" s="1"/>
      <c r="M53" s="2"/>
    </row>
    <row r="54" spans="1:13" ht="15.75" customHeight="1">
      <c r="A54" s="14" t="s">
        <v>27</v>
      </c>
      <c r="B54" s="15"/>
      <c r="C54" s="3"/>
      <c r="D54" s="16">
        <f>D53/1.15</f>
        <v>713.04347826086962</v>
      </c>
      <c r="E54" s="19"/>
      <c r="F54" s="18"/>
      <c r="G54" s="1"/>
      <c r="H54" s="1"/>
      <c r="I54" s="1"/>
      <c r="J54" s="1"/>
      <c r="K54" s="1"/>
      <c r="L54" s="1"/>
      <c r="M54" s="2"/>
    </row>
    <row r="55" spans="1:13" ht="15.75" customHeight="1">
      <c r="A55" s="34"/>
      <c r="B55" s="35"/>
      <c r="C55" s="36"/>
      <c r="D55" s="36"/>
      <c r="E55" s="37"/>
      <c r="F55" s="38"/>
      <c r="G55" s="1"/>
      <c r="H55" s="1"/>
      <c r="I55" s="1"/>
      <c r="J55" s="1"/>
      <c r="K55" s="1"/>
      <c r="L55" s="1"/>
      <c r="M55" s="2"/>
    </row>
    <row r="56" spans="1:13" ht="15.75" customHeight="1">
      <c r="A56" s="32" t="s">
        <v>28</v>
      </c>
      <c r="B56" s="15"/>
      <c r="C56" s="3"/>
      <c r="D56" s="3"/>
      <c r="E56" s="39">
        <f>SUM(E5:E44)</f>
        <v>150</v>
      </c>
      <c r="F56" s="40"/>
      <c r="G56" s="1"/>
      <c r="H56" s="1"/>
      <c r="I56" s="1"/>
      <c r="J56" s="1"/>
      <c r="K56" s="1"/>
      <c r="L56" s="1"/>
      <c r="M56" s="2"/>
    </row>
    <row r="57" spans="1:13" ht="15.75" customHeight="1">
      <c r="A57" s="32" t="s">
        <v>29</v>
      </c>
      <c r="B57" s="49">
        <v>30</v>
      </c>
      <c r="C57" s="3"/>
      <c r="D57" s="3"/>
      <c r="E57" s="39"/>
      <c r="F57" s="41"/>
      <c r="G57" s="1"/>
      <c r="H57" s="1"/>
      <c r="I57" s="1"/>
      <c r="J57" s="1"/>
      <c r="K57" s="1"/>
      <c r="L57" s="1"/>
      <c r="M57" s="2"/>
    </row>
    <row r="58" spans="1:13" ht="15.75" customHeight="1">
      <c r="A58" s="32" t="s">
        <v>30</v>
      </c>
      <c r="B58" s="15"/>
      <c r="C58" s="3"/>
      <c r="D58" s="3"/>
      <c r="E58" s="42">
        <f>E56/B57</f>
        <v>5</v>
      </c>
      <c r="F58" s="43"/>
      <c r="G58" s="1"/>
      <c r="H58" s="1"/>
      <c r="I58" s="1"/>
      <c r="J58" s="1"/>
      <c r="K58" s="1"/>
      <c r="L58" s="1"/>
      <c r="M58" s="2"/>
    </row>
    <row r="59" spans="1:13" ht="15.75" customHeight="1">
      <c r="A59" s="14"/>
      <c r="B59" s="15"/>
      <c r="C59" s="3"/>
      <c r="D59" s="3"/>
      <c r="E59" s="18"/>
      <c r="F59" s="4"/>
      <c r="G59" s="1"/>
      <c r="H59" s="1"/>
      <c r="I59" s="1"/>
      <c r="J59" s="1"/>
      <c r="K59" s="1"/>
      <c r="L59" s="1"/>
      <c r="M59" s="2"/>
    </row>
    <row r="60" spans="1:13" ht="15.75" customHeight="1">
      <c r="A60" s="32" t="s">
        <v>31</v>
      </c>
      <c r="B60" s="15"/>
      <c r="C60" s="3"/>
      <c r="D60" s="3"/>
      <c r="E60" s="18"/>
      <c r="F60" s="4"/>
      <c r="G60" s="1"/>
      <c r="H60" s="1"/>
      <c r="I60" s="1"/>
      <c r="J60" s="1"/>
      <c r="K60" s="1"/>
      <c r="L60" s="1"/>
      <c r="M60" s="2"/>
    </row>
    <row r="61" spans="1:13" ht="15.75" customHeight="1">
      <c r="A61" s="14" t="s">
        <v>32</v>
      </c>
      <c r="B61" s="15"/>
      <c r="C61" s="3"/>
      <c r="D61" s="3"/>
      <c r="E61" s="44" t="s">
        <v>33</v>
      </c>
      <c r="F61" s="4"/>
      <c r="G61" s="1"/>
      <c r="H61" s="1"/>
      <c r="I61" s="1"/>
      <c r="J61" s="1"/>
      <c r="K61" s="1"/>
      <c r="L61" s="1"/>
      <c r="M61" s="2"/>
    </row>
    <row r="62" spans="1:13" ht="15.75" customHeight="1">
      <c r="A62" s="14" t="s">
        <v>34</v>
      </c>
      <c r="B62" s="15"/>
      <c r="C62" s="3"/>
      <c r="D62" s="3"/>
      <c r="E62" s="44" t="s">
        <v>35</v>
      </c>
      <c r="F62" s="4"/>
      <c r="G62" s="1"/>
      <c r="H62" s="1"/>
      <c r="I62" s="1"/>
      <c r="J62" s="1"/>
      <c r="K62" s="1"/>
      <c r="L62" s="1"/>
      <c r="M62" s="2"/>
    </row>
    <row r="63" spans="1:13" ht="15.75" customHeight="1">
      <c r="A63" s="14" t="s">
        <v>36</v>
      </c>
      <c r="B63" s="15"/>
      <c r="C63" s="3"/>
      <c r="D63" s="3"/>
      <c r="E63" s="44" t="s">
        <v>37</v>
      </c>
      <c r="F63" s="4"/>
      <c r="G63" s="1"/>
      <c r="H63" s="1"/>
      <c r="I63" s="1"/>
      <c r="J63" s="1"/>
      <c r="K63" s="1"/>
      <c r="L63" s="1"/>
      <c r="M63" s="2"/>
    </row>
    <row r="64" spans="1:13" ht="15.75" customHeight="1">
      <c r="A64" s="34"/>
      <c r="B64" s="35"/>
      <c r="C64" s="36"/>
      <c r="D64" s="36"/>
      <c r="E64" s="38"/>
      <c r="F64" s="4"/>
      <c r="G64" s="1"/>
      <c r="H64" s="1"/>
      <c r="I64" s="1"/>
      <c r="J64" s="1"/>
      <c r="K64" s="1"/>
      <c r="L64" s="1"/>
      <c r="M64" s="2"/>
    </row>
    <row r="65" spans="1:13" ht="15.75" customHeight="1">
      <c r="A65" s="1"/>
      <c r="B65" s="45"/>
      <c r="C65" s="1"/>
      <c r="D65" s="1"/>
      <c r="E65" s="46"/>
      <c r="F65" s="46"/>
      <c r="G65" s="1"/>
      <c r="H65" s="1"/>
      <c r="I65" s="1"/>
      <c r="J65" s="1"/>
      <c r="K65" s="1"/>
      <c r="L65" s="1"/>
      <c r="M65" s="2"/>
    </row>
    <row r="66" spans="1:13" ht="15.75" customHeight="1">
      <c r="A66" s="1"/>
      <c r="B66" s="45"/>
      <c r="C66" s="1"/>
      <c r="D66" s="1"/>
      <c r="E66" s="46"/>
      <c r="F66" s="46"/>
      <c r="G66" s="1"/>
      <c r="H66" s="1"/>
      <c r="I66" s="1"/>
      <c r="J66" s="1"/>
      <c r="K66" s="1"/>
      <c r="L66" s="1"/>
      <c r="M66" s="2"/>
    </row>
    <row r="67" spans="1:13" ht="15.75" customHeight="1">
      <c r="A67" s="1"/>
      <c r="B67" s="45"/>
      <c r="C67" s="1"/>
      <c r="D67" s="1"/>
      <c r="E67" s="46"/>
      <c r="F67" s="46"/>
      <c r="G67" s="1"/>
      <c r="H67" s="1"/>
      <c r="I67" s="1"/>
      <c r="J67" s="1"/>
      <c r="K67" s="1"/>
      <c r="L67" s="1"/>
      <c r="M67" s="2"/>
    </row>
    <row r="68" spans="1:13" ht="15.75" customHeight="1">
      <c r="A68" s="1"/>
      <c r="B68" s="45"/>
      <c r="C68" s="1"/>
      <c r="D68" s="1"/>
      <c r="E68" s="46"/>
      <c r="F68" s="46"/>
      <c r="G68" s="1"/>
      <c r="H68" s="1"/>
      <c r="I68" s="1"/>
      <c r="J68" s="1"/>
      <c r="K68" s="1"/>
      <c r="L68" s="1"/>
      <c r="M68" s="2"/>
    </row>
    <row r="69" spans="1:13" ht="15.75" customHeight="1">
      <c r="A69" s="1"/>
      <c r="B69" s="45"/>
      <c r="C69" s="1"/>
      <c r="D69" s="1"/>
      <c r="E69" s="46"/>
      <c r="F69" s="46"/>
      <c r="G69" s="1"/>
      <c r="H69" s="1"/>
      <c r="I69" s="1"/>
      <c r="J69" s="1"/>
      <c r="K69" s="1"/>
      <c r="L69" s="1"/>
      <c r="M69" s="2"/>
    </row>
    <row r="70" spans="1:13" ht="15.75" customHeight="1">
      <c r="A70" s="1"/>
      <c r="B70" s="45"/>
      <c r="C70" s="1"/>
      <c r="D70" s="1"/>
      <c r="E70" s="46"/>
      <c r="F70" s="46"/>
      <c r="G70" s="1"/>
      <c r="H70" s="1"/>
      <c r="I70" s="1"/>
      <c r="J70" s="1"/>
      <c r="K70" s="1"/>
      <c r="L70" s="1"/>
      <c r="M70" s="2"/>
    </row>
    <row r="71" spans="1:13" ht="15.75" customHeight="1">
      <c r="A71" s="1"/>
      <c r="B71" s="45"/>
      <c r="C71" s="1"/>
      <c r="D71" s="1"/>
      <c r="E71" s="46"/>
      <c r="F71" s="46"/>
      <c r="G71" s="1"/>
      <c r="H71" s="1"/>
      <c r="I71" s="1"/>
      <c r="J71" s="1"/>
      <c r="K71" s="1"/>
      <c r="L71" s="1"/>
      <c r="M71" s="2"/>
    </row>
    <row r="72" spans="1:13" ht="15.75" customHeight="1">
      <c r="A72" s="1"/>
      <c r="B72" s="45"/>
      <c r="C72" s="1"/>
      <c r="D72" s="1"/>
      <c r="E72" s="46"/>
      <c r="F72" s="46"/>
      <c r="G72" s="1"/>
      <c r="H72" s="1"/>
      <c r="I72" s="1"/>
      <c r="J72" s="1"/>
      <c r="K72" s="1"/>
      <c r="L72" s="1"/>
      <c r="M72" s="2"/>
    </row>
    <row r="73" spans="1:13" ht="15.75" customHeight="1">
      <c r="A73" s="1"/>
      <c r="B73" s="45"/>
      <c r="C73" s="1"/>
      <c r="D73" s="1"/>
      <c r="E73" s="46"/>
      <c r="F73" s="46"/>
      <c r="G73" s="1"/>
      <c r="H73" s="1"/>
      <c r="I73" s="1"/>
      <c r="J73" s="1"/>
      <c r="K73" s="1"/>
      <c r="L73" s="1"/>
      <c r="M73" s="2"/>
    </row>
    <row r="74" spans="1:13" ht="15.75" customHeight="1">
      <c r="A74" s="1"/>
      <c r="B74" s="45"/>
      <c r="C74" s="1"/>
      <c r="D74" s="1"/>
      <c r="E74" s="46"/>
      <c r="F74" s="46"/>
      <c r="G74" s="1"/>
      <c r="H74" s="1"/>
      <c r="I74" s="1"/>
      <c r="J74" s="1"/>
      <c r="K74" s="1"/>
      <c r="L74" s="1"/>
      <c r="M74" s="2"/>
    </row>
    <row r="75" spans="1:13" ht="15.75" customHeight="1">
      <c r="A75" s="1"/>
      <c r="B75" s="45"/>
      <c r="C75" s="1"/>
      <c r="D75" s="1"/>
      <c r="E75" s="46"/>
      <c r="F75" s="46"/>
      <c r="G75" s="1"/>
      <c r="H75" s="1"/>
      <c r="I75" s="1"/>
      <c r="J75" s="1"/>
      <c r="K75" s="1"/>
      <c r="L75" s="1"/>
      <c r="M75" s="2"/>
    </row>
    <row r="76" spans="1:13" ht="15.75" customHeight="1">
      <c r="A76" s="1"/>
      <c r="B76" s="45"/>
      <c r="C76" s="1"/>
      <c r="D76" s="1"/>
      <c r="E76" s="46"/>
      <c r="F76" s="46"/>
      <c r="G76" s="1"/>
      <c r="H76" s="1"/>
      <c r="I76" s="1"/>
      <c r="J76" s="1"/>
      <c r="K76" s="1"/>
      <c r="L76" s="1"/>
      <c r="M76" s="2"/>
    </row>
    <row r="77" spans="1:13" ht="15.75" customHeight="1">
      <c r="A77" s="1"/>
      <c r="B77" s="45"/>
      <c r="C77" s="1"/>
      <c r="D77" s="1"/>
      <c r="E77" s="46"/>
      <c r="F77" s="46"/>
      <c r="G77" s="1"/>
      <c r="H77" s="1"/>
      <c r="I77" s="1"/>
      <c r="J77" s="1"/>
      <c r="K77" s="1"/>
      <c r="L77" s="1"/>
      <c r="M77" s="2"/>
    </row>
    <row r="78" spans="1:13" ht="15.75" customHeight="1">
      <c r="A78" s="1"/>
      <c r="B78" s="45"/>
      <c r="C78" s="1"/>
      <c r="D78" s="1"/>
      <c r="E78" s="46"/>
      <c r="F78" s="46"/>
      <c r="G78" s="1"/>
      <c r="H78" s="1"/>
      <c r="I78" s="1"/>
      <c r="J78" s="1"/>
      <c r="K78" s="1"/>
      <c r="L78" s="1"/>
      <c r="M78" s="2"/>
    </row>
    <row r="79" spans="1:13" ht="15.75" customHeight="1">
      <c r="A79" s="1"/>
      <c r="B79" s="45"/>
      <c r="C79" s="1"/>
      <c r="D79" s="1"/>
      <c r="E79" s="46"/>
      <c r="F79" s="46"/>
      <c r="G79" s="1"/>
      <c r="H79" s="1"/>
      <c r="I79" s="1"/>
      <c r="J79" s="1"/>
      <c r="K79" s="1"/>
      <c r="L79" s="1"/>
      <c r="M79" s="2"/>
    </row>
    <row r="80" spans="1:13" ht="15.75" customHeight="1">
      <c r="A80" s="1"/>
      <c r="B80" s="45"/>
      <c r="C80" s="1"/>
      <c r="D80" s="1"/>
      <c r="E80" s="46"/>
      <c r="F80" s="46"/>
      <c r="G80" s="1"/>
      <c r="H80" s="1"/>
      <c r="I80" s="1"/>
      <c r="J80" s="1"/>
      <c r="K80" s="1"/>
      <c r="L80" s="1"/>
      <c r="M80" s="2"/>
    </row>
    <row r="81" spans="1:13" ht="15.75" customHeight="1">
      <c r="A81" s="1"/>
      <c r="B81" s="45"/>
      <c r="C81" s="1"/>
      <c r="D81" s="1"/>
      <c r="E81" s="46"/>
      <c r="F81" s="46"/>
      <c r="G81" s="1"/>
      <c r="H81" s="1"/>
      <c r="I81" s="1"/>
      <c r="J81" s="1"/>
      <c r="K81" s="1"/>
      <c r="L81" s="1"/>
      <c r="M81" s="2"/>
    </row>
    <row r="82" spans="1:13" ht="15.75" customHeight="1">
      <c r="A82" s="1"/>
      <c r="B82" s="45"/>
      <c r="C82" s="1"/>
      <c r="D82" s="1"/>
      <c r="E82" s="46"/>
      <c r="F82" s="46"/>
      <c r="G82" s="1"/>
      <c r="H82" s="1"/>
      <c r="I82" s="1"/>
      <c r="J82" s="1"/>
      <c r="K82" s="1"/>
      <c r="L82" s="1"/>
      <c r="M82" s="2"/>
    </row>
    <row r="83" spans="1:13" ht="15.75" customHeight="1">
      <c r="A83" s="1"/>
      <c r="B83" s="45"/>
      <c r="C83" s="1"/>
      <c r="D83" s="1"/>
      <c r="E83" s="46"/>
      <c r="F83" s="46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45"/>
      <c r="C84" s="1"/>
      <c r="D84" s="1"/>
      <c r="E84" s="46"/>
      <c r="F84" s="46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45"/>
      <c r="C85" s="1"/>
      <c r="D85" s="1"/>
      <c r="E85" s="46"/>
      <c r="F85" s="46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45"/>
      <c r="C86" s="1"/>
      <c r="D86" s="1"/>
      <c r="E86" s="46"/>
      <c r="F86" s="46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45"/>
      <c r="C87" s="1"/>
      <c r="D87" s="1"/>
      <c r="E87" s="46"/>
      <c r="F87" s="46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45"/>
      <c r="C88" s="1"/>
      <c r="D88" s="1"/>
      <c r="E88" s="46"/>
      <c r="F88" s="46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45"/>
      <c r="C89" s="1"/>
      <c r="D89" s="1"/>
      <c r="E89" s="46"/>
      <c r="F89" s="46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45"/>
      <c r="C90" s="1"/>
      <c r="D90" s="1"/>
      <c r="E90" s="46"/>
      <c r="F90" s="46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45"/>
      <c r="C91" s="1"/>
      <c r="D91" s="1"/>
      <c r="E91" s="46"/>
      <c r="F91" s="46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45"/>
      <c r="C92" s="1"/>
      <c r="D92" s="1"/>
      <c r="E92" s="46"/>
      <c r="F92" s="46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45"/>
      <c r="C93" s="1"/>
      <c r="D93" s="1"/>
      <c r="E93" s="46"/>
      <c r="F93" s="46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45"/>
      <c r="C94" s="1"/>
      <c r="D94" s="1"/>
      <c r="E94" s="46"/>
      <c r="F94" s="46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45"/>
      <c r="C95" s="1"/>
      <c r="D95" s="1"/>
      <c r="E95" s="46"/>
      <c r="F95" s="46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45"/>
      <c r="C96" s="1"/>
      <c r="D96" s="1"/>
      <c r="E96" s="46"/>
      <c r="F96" s="46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45"/>
      <c r="C97" s="1"/>
      <c r="D97" s="1"/>
      <c r="E97" s="46"/>
      <c r="F97" s="46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45"/>
      <c r="C98" s="1"/>
      <c r="D98" s="1"/>
      <c r="E98" s="46"/>
      <c r="F98" s="46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45"/>
      <c r="C99" s="1"/>
      <c r="D99" s="1"/>
      <c r="E99" s="46"/>
      <c r="F99" s="46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45"/>
      <c r="C100" s="1"/>
      <c r="D100" s="1"/>
      <c r="E100" s="46"/>
      <c r="F100" s="46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45"/>
      <c r="C101" s="1"/>
      <c r="D101" s="1"/>
      <c r="E101" s="46"/>
      <c r="F101" s="46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45"/>
      <c r="C102" s="1"/>
      <c r="D102" s="1"/>
      <c r="E102" s="46"/>
      <c r="F102" s="46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45"/>
      <c r="C103" s="1"/>
      <c r="D103" s="1"/>
      <c r="E103" s="46"/>
      <c r="F103" s="46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45"/>
      <c r="C104" s="1"/>
      <c r="D104" s="1"/>
      <c r="E104" s="46"/>
      <c r="F104" s="46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45"/>
      <c r="C105" s="1"/>
      <c r="D105" s="1"/>
      <c r="E105" s="46"/>
      <c r="F105" s="46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45"/>
      <c r="C106" s="1"/>
      <c r="D106" s="1"/>
      <c r="E106" s="46"/>
      <c r="F106" s="46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45"/>
      <c r="C107" s="1"/>
      <c r="D107" s="1"/>
      <c r="E107" s="46"/>
      <c r="F107" s="46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45"/>
      <c r="C108" s="1"/>
      <c r="D108" s="1"/>
      <c r="E108" s="46"/>
      <c r="F108" s="46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45"/>
      <c r="C109" s="1"/>
      <c r="D109" s="1"/>
      <c r="E109" s="46"/>
      <c r="F109" s="46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45"/>
      <c r="C110" s="1"/>
      <c r="D110" s="1"/>
      <c r="E110" s="46"/>
      <c r="F110" s="46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45"/>
      <c r="C111" s="1"/>
      <c r="D111" s="1"/>
      <c r="E111" s="46"/>
      <c r="F111" s="46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45"/>
      <c r="C112" s="1"/>
      <c r="D112" s="1"/>
      <c r="E112" s="46"/>
      <c r="F112" s="46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45"/>
      <c r="C113" s="1"/>
      <c r="D113" s="1"/>
      <c r="E113" s="46"/>
      <c r="F113" s="46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45"/>
      <c r="C114" s="1"/>
      <c r="D114" s="1"/>
      <c r="E114" s="46"/>
      <c r="F114" s="46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45"/>
      <c r="C115" s="1"/>
      <c r="D115" s="1"/>
      <c r="E115" s="46"/>
      <c r="F115" s="46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45"/>
      <c r="C116" s="1"/>
      <c r="D116" s="1"/>
      <c r="E116" s="46"/>
      <c r="F116" s="46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45"/>
      <c r="C117" s="1"/>
      <c r="D117" s="1"/>
      <c r="E117" s="46"/>
      <c r="F117" s="46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45"/>
      <c r="C118" s="1"/>
      <c r="D118" s="1"/>
      <c r="E118" s="46"/>
      <c r="F118" s="46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45"/>
      <c r="C119" s="1"/>
      <c r="D119" s="1"/>
      <c r="E119" s="46"/>
      <c r="F119" s="46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45"/>
      <c r="C120" s="1"/>
      <c r="D120" s="1"/>
      <c r="E120" s="46"/>
      <c r="F120" s="46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45"/>
      <c r="C121" s="1"/>
      <c r="D121" s="1"/>
      <c r="E121" s="46"/>
      <c r="F121" s="46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45"/>
      <c r="C122" s="1"/>
      <c r="D122" s="1"/>
      <c r="E122" s="46"/>
      <c r="F122" s="46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45"/>
      <c r="C123" s="1"/>
      <c r="D123" s="1"/>
      <c r="E123" s="46"/>
      <c r="F123" s="46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45"/>
      <c r="C124" s="1"/>
      <c r="D124" s="1"/>
      <c r="E124" s="46"/>
      <c r="F124" s="46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45"/>
      <c r="C125" s="1"/>
      <c r="D125" s="1"/>
      <c r="E125" s="46"/>
      <c r="F125" s="46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45"/>
      <c r="C126" s="1"/>
      <c r="D126" s="1"/>
      <c r="E126" s="46"/>
      <c r="F126" s="46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45"/>
      <c r="C127" s="1"/>
      <c r="D127" s="1"/>
      <c r="E127" s="46"/>
      <c r="F127" s="46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45"/>
      <c r="C128" s="1"/>
      <c r="D128" s="1"/>
      <c r="E128" s="46"/>
      <c r="F128" s="46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45"/>
      <c r="C129" s="1"/>
      <c r="D129" s="1"/>
      <c r="E129" s="46"/>
      <c r="F129" s="46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45"/>
      <c r="C130" s="1"/>
      <c r="D130" s="1"/>
      <c r="E130" s="46"/>
      <c r="F130" s="46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45"/>
      <c r="C131" s="1"/>
      <c r="D131" s="1"/>
      <c r="E131" s="46"/>
      <c r="F131" s="46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45"/>
      <c r="C132" s="1"/>
      <c r="D132" s="1"/>
      <c r="E132" s="46"/>
      <c r="F132" s="46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45"/>
      <c r="C133" s="1"/>
      <c r="D133" s="1"/>
      <c r="E133" s="46"/>
      <c r="F133" s="46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45"/>
      <c r="C134" s="1"/>
      <c r="D134" s="1"/>
      <c r="E134" s="46"/>
      <c r="F134" s="46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45"/>
      <c r="C135" s="1"/>
      <c r="D135" s="1"/>
      <c r="E135" s="46"/>
      <c r="F135" s="46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45"/>
      <c r="C136" s="1"/>
      <c r="D136" s="1"/>
      <c r="E136" s="46"/>
      <c r="F136" s="46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45"/>
      <c r="C137" s="1"/>
      <c r="D137" s="1"/>
      <c r="E137" s="46"/>
      <c r="F137" s="46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45"/>
      <c r="C138" s="1"/>
      <c r="D138" s="1"/>
      <c r="E138" s="46"/>
      <c r="F138" s="46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45"/>
      <c r="C139" s="1"/>
      <c r="D139" s="1"/>
      <c r="E139" s="46"/>
      <c r="F139" s="46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45"/>
      <c r="C140" s="1"/>
      <c r="D140" s="1"/>
      <c r="E140" s="46"/>
      <c r="F140" s="46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45"/>
      <c r="C141" s="1"/>
      <c r="D141" s="1"/>
      <c r="E141" s="46"/>
      <c r="F141" s="46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45"/>
      <c r="C142" s="1"/>
      <c r="D142" s="1"/>
      <c r="E142" s="46"/>
      <c r="F142" s="46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45"/>
      <c r="C143" s="1"/>
      <c r="D143" s="1"/>
      <c r="E143" s="46"/>
      <c r="F143" s="46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45"/>
      <c r="C144" s="1"/>
      <c r="D144" s="1"/>
      <c r="E144" s="46"/>
      <c r="F144" s="46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45"/>
      <c r="C145" s="1"/>
      <c r="D145" s="1"/>
      <c r="E145" s="46"/>
      <c r="F145" s="46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45"/>
      <c r="C146" s="1"/>
      <c r="D146" s="1"/>
      <c r="E146" s="46"/>
      <c r="F146" s="46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45"/>
      <c r="C147" s="1"/>
      <c r="D147" s="1"/>
      <c r="E147" s="46"/>
      <c r="F147" s="46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45"/>
      <c r="C148" s="1"/>
      <c r="D148" s="1"/>
      <c r="E148" s="46"/>
      <c r="F148" s="46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45"/>
      <c r="C149" s="1"/>
      <c r="D149" s="1"/>
      <c r="E149" s="46"/>
      <c r="F149" s="46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45"/>
      <c r="C150" s="1"/>
      <c r="D150" s="1"/>
      <c r="E150" s="46"/>
      <c r="F150" s="46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45"/>
      <c r="C151" s="1"/>
      <c r="D151" s="1"/>
      <c r="E151" s="46"/>
      <c r="F151" s="46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45"/>
      <c r="C152" s="1"/>
      <c r="D152" s="1"/>
      <c r="E152" s="46"/>
      <c r="F152" s="46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45"/>
      <c r="C153" s="1"/>
      <c r="D153" s="1"/>
      <c r="E153" s="46"/>
      <c r="F153" s="46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45"/>
      <c r="C154" s="1"/>
      <c r="D154" s="1"/>
      <c r="E154" s="46"/>
      <c r="F154" s="46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45"/>
      <c r="C155" s="1"/>
      <c r="D155" s="1"/>
      <c r="E155" s="46"/>
      <c r="F155" s="46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45"/>
      <c r="C156" s="1"/>
      <c r="D156" s="1"/>
      <c r="E156" s="46"/>
      <c r="F156" s="46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45"/>
      <c r="C157" s="1"/>
      <c r="D157" s="1"/>
      <c r="E157" s="46"/>
      <c r="F157" s="46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45"/>
      <c r="C158" s="1"/>
      <c r="D158" s="1"/>
      <c r="E158" s="46"/>
      <c r="F158" s="46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45"/>
      <c r="C159" s="1"/>
      <c r="D159" s="1"/>
      <c r="E159" s="46"/>
      <c r="F159" s="46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45"/>
      <c r="C160" s="1"/>
      <c r="D160" s="1"/>
      <c r="E160" s="46"/>
      <c r="F160" s="46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45"/>
      <c r="C161" s="1"/>
      <c r="D161" s="1"/>
      <c r="E161" s="46"/>
      <c r="F161" s="46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45"/>
      <c r="C162" s="1"/>
      <c r="D162" s="1"/>
      <c r="E162" s="46"/>
      <c r="F162" s="46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45"/>
      <c r="C163" s="1"/>
      <c r="D163" s="1"/>
      <c r="E163" s="46"/>
      <c r="F163" s="46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45"/>
      <c r="C164" s="1"/>
      <c r="D164" s="1"/>
      <c r="E164" s="46"/>
      <c r="F164" s="46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45"/>
      <c r="C165" s="1"/>
      <c r="D165" s="1"/>
      <c r="E165" s="46"/>
      <c r="F165" s="46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45"/>
      <c r="C166" s="1"/>
      <c r="D166" s="1"/>
      <c r="E166" s="46"/>
      <c r="F166" s="46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45"/>
      <c r="C167" s="1"/>
      <c r="D167" s="1"/>
      <c r="E167" s="46"/>
      <c r="F167" s="46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45"/>
      <c r="C168" s="1"/>
      <c r="D168" s="1"/>
      <c r="E168" s="46"/>
      <c r="F168" s="46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45"/>
      <c r="C169" s="1"/>
      <c r="D169" s="1"/>
      <c r="E169" s="46"/>
      <c r="F169" s="46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45"/>
      <c r="C170" s="1"/>
      <c r="D170" s="1"/>
      <c r="E170" s="46"/>
      <c r="F170" s="46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45"/>
      <c r="C171" s="1"/>
      <c r="D171" s="1"/>
      <c r="E171" s="46"/>
      <c r="F171" s="46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45"/>
      <c r="C172" s="1"/>
      <c r="D172" s="1"/>
      <c r="E172" s="46"/>
      <c r="F172" s="46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45"/>
      <c r="C173" s="1"/>
      <c r="D173" s="1"/>
      <c r="E173" s="46"/>
      <c r="F173" s="46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45"/>
      <c r="C174" s="1"/>
      <c r="D174" s="1"/>
      <c r="E174" s="46"/>
      <c r="F174" s="46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45"/>
      <c r="C175" s="1"/>
      <c r="D175" s="1"/>
      <c r="E175" s="46"/>
      <c r="F175" s="46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45"/>
      <c r="C176" s="1"/>
      <c r="D176" s="1"/>
      <c r="E176" s="46"/>
      <c r="F176" s="46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45"/>
      <c r="C177" s="1"/>
      <c r="D177" s="1"/>
      <c r="E177" s="46"/>
      <c r="F177" s="46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45"/>
      <c r="C178" s="1"/>
      <c r="D178" s="1"/>
      <c r="E178" s="46"/>
      <c r="F178" s="46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45"/>
      <c r="C179" s="1"/>
      <c r="D179" s="1"/>
      <c r="E179" s="46"/>
      <c r="F179" s="46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45"/>
      <c r="C180" s="1"/>
      <c r="D180" s="1"/>
      <c r="E180" s="46"/>
      <c r="F180" s="46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45"/>
      <c r="C181" s="1"/>
      <c r="D181" s="1"/>
      <c r="E181" s="46"/>
      <c r="F181" s="46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45"/>
      <c r="C182" s="1"/>
      <c r="D182" s="1"/>
      <c r="E182" s="46"/>
      <c r="F182" s="46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45"/>
      <c r="C183" s="1"/>
      <c r="D183" s="1"/>
      <c r="E183" s="46"/>
      <c r="F183" s="46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45"/>
      <c r="C184" s="1"/>
      <c r="D184" s="1"/>
      <c r="E184" s="46"/>
      <c r="F184" s="46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45"/>
      <c r="C185" s="1"/>
      <c r="D185" s="1"/>
      <c r="E185" s="46"/>
      <c r="F185" s="46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45"/>
      <c r="C186" s="1"/>
      <c r="D186" s="1"/>
      <c r="E186" s="46"/>
      <c r="F186" s="46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45"/>
      <c r="C187" s="1"/>
      <c r="D187" s="1"/>
      <c r="E187" s="46"/>
      <c r="F187" s="46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45"/>
      <c r="C188" s="1"/>
      <c r="D188" s="1"/>
      <c r="E188" s="46"/>
      <c r="F188" s="46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45"/>
      <c r="C189" s="1"/>
      <c r="D189" s="1"/>
      <c r="E189" s="46"/>
      <c r="F189" s="46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45"/>
      <c r="C190" s="1"/>
      <c r="D190" s="1"/>
      <c r="E190" s="46"/>
      <c r="F190" s="46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45"/>
      <c r="C191" s="1"/>
      <c r="D191" s="1"/>
      <c r="E191" s="46"/>
      <c r="F191" s="46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45"/>
      <c r="C192" s="1"/>
      <c r="D192" s="1"/>
      <c r="E192" s="46"/>
      <c r="F192" s="46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45"/>
      <c r="C193" s="1"/>
      <c r="D193" s="1"/>
      <c r="E193" s="46"/>
      <c r="F193" s="46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45"/>
      <c r="C194" s="1"/>
      <c r="D194" s="1"/>
      <c r="E194" s="46"/>
      <c r="F194" s="46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45"/>
      <c r="C195" s="1"/>
      <c r="D195" s="1"/>
      <c r="E195" s="46"/>
      <c r="F195" s="46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45"/>
      <c r="C196" s="1"/>
      <c r="D196" s="1"/>
      <c r="E196" s="46"/>
      <c r="F196" s="46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45"/>
      <c r="C197" s="1"/>
      <c r="D197" s="1"/>
      <c r="E197" s="46"/>
      <c r="F197" s="46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45"/>
      <c r="C198" s="1"/>
      <c r="D198" s="1"/>
      <c r="E198" s="46"/>
      <c r="F198" s="46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45"/>
      <c r="C199" s="1"/>
      <c r="D199" s="1"/>
      <c r="E199" s="46"/>
      <c r="F199" s="46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45"/>
      <c r="C200" s="1"/>
      <c r="D200" s="1"/>
      <c r="E200" s="46"/>
      <c r="F200" s="46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45"/>
      <c r="C201" s="1"/>
      <c r="D201" s="1"/>
      <c r="E201" s="46"/>
      <c r="F201" s="46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45"/>
      <c r="C202" s="1"/>
      <c r="D202" s="1"/>
      <c r="E202" s="46"/>
      <c r="F202" s="46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45"/>
      <c r="C203" s="1"/>
      <c r="D203" s="1"/>
      <c r="E203" s="46"/>
      <c r="F203" s="46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45"/>
      <c r="C204" s="1"/>
      <c r="D204" s="1"/>
      <c r="E204" s="46"/>
      <c r="F204" s="46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45"/>
      <c r="C205" s="1"/>
      <c r="D205" s="1"/>
      <c r="E205" s="46"/>
      <c r="F205" s="46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45"/>
      <c r="C206" s="1"/>
      <c r="D206" s="1"/>
      <c r="E206" s="46"/>
      <c r="F206" s="46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45"/>
      <c r="C207" s="1"/>
      <c r="D207" s="1"/>
      <c r="E207" s="46"/>
      <c r="F207" s="46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45"/>
      <c r="C208" s="1"/>
      <c r="D208" s="1"/>
      <c r="E208" s="46"/>
      <c r="F208" s="46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45"/>
      <c r="C209" s="1"/>
      <c r="D209" s="1"/>
      <c r="E209" s="46"/>
      <c r="F209" s="46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45"/>
      <c r="C210" s="1"/>
      <c r="D210" s="1"/>
      <c r="E210" s="46"/>
      <c r="F210" s="46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45"/>
      <c r="C211" s="1"/>
      <c r="D211" s="1"/>
      <c r="E211" s="46"/>
      <c r="F211" s="46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45"/>
      <c r="C212" s="1"/>
      <c r="D212" s="1"/>
      <c r="E212" s="46"/>
      <c r="F212" s="46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45"/>
      <c r="C213" s="1"/>
      <c r="D213" s="1"/>
      <c r="E213" s="46"/>
      <c r="F213" s="46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45"/>
      <c r="C214" s="1"/>
      <c r="D214" s="1"/>
      <c r="E214" s="46"/>
      <c r="F214" s="46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45"/>
      <c r="C215" s="1"/>
      <c r="D215" s="1"/>
      <c r="E215" s="46"/>
      <c r="F215" s="46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45"/>
      <c r="C216" s="1"/>
      <c r="D216" s="1"/>
      <c r="E216" s="46"/>
      <c r="F216" s="46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45"/>
      <c r="C217" s="1"/>
      <c r="D217" s="1"/>
      <c r="E217" s="46"/>
      <c r="F217" s="46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45"/>
      <c r="C218" s="1"/>
      <c r="D218" s="1"/>
      <c r="E218" s="46"/>
      <c r="F218" s="46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45"/>
      <c r="C219" s="1"/>
      <c r="D219" s="1"/>
      <c r="E219" s="46"/>
      <c r="F219" s="46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45"/>
      <c r="C220" s="1"/>
      <c r="D220" s="1"/>
      <c r="E220" s="46"/>
      <c r="F220" s="46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45"/>
      <c r="C221" s="1"/>
      <c r="D221" s="1"/>
      <c r="E221" s="46"/>
      <c r="F221" s="46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45"/>
      <c r="C222" s="1"/>
      <c r="D222" s="1"/>
      <c r="E222" s="46"/>
      <c r="F222" s="46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45"/>
      <c r="C223" s="1"/>
      <c r="D223" s="1"/>
      <c r="E223" s="46"/>
      <c r="F223" s="46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45"/>
      <c r="C224" s="1"/>
      <c r="D224" s="1"/>
      <c r="E224" s="46"/>
      <c r="F224" s="46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45"/>
      <c r="C225" s="1"/>
      <c r="D225" s="1"/>
      <c r="E225" s="46"/>
      <c r="F225" s="46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45"/>
      <c r="C226" s="1"/>
      <c r="D226" s="1"/>
      <c r="E226" s="46"/>
      <c r="F226" s="46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45"/>
      <c r="C227" s="1"/>
      <c r="D227" s="1"/>
      <c r="E227" s="46"/>
      <c r="F227" s="46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45"/>
      <c r="C228" s="1"/>
      <c r="D228" s="1"/>
      <c r="E228" s="46"/>
      <c r="F228" s="46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45"/>
      <c r="C229" s="1"/>
      <c r="D229" s="1"/>
      <c r="E229" s="46"/>
      <c r="F229" s="46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45"/>
      <c r="C230" s="1"/>
      <c r="D230" s="1"/>
      <c r="E230" s="46"/>
      <c r="F230" s="46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45"/>
      <c r="C231" s="1"/>
      <c r="D231" s="1"/>
      <c r="E231" s="46"/>
      <c r="F231" s="46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45"/>
      <c r="C232" s="1"/>
      <c r="D232" s="1"/>
      <c r="E232" s="46"/>
      <c r="F232" s="46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45"/>
      <c r="C233" s="1"/>
      <c r="D233" s="1"/>
      <c r="E233" s="46"/>
      <c r="F233" s="46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45"/>
      <c r="C234" s="1"/>
      <c r="D234" s="1"/>
      <c r="E234" s="46"/>
      <c r="F234" s="46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45"/>
      <c r="C235" s="1"/>
      <c r="D235" s="1"/>
      <c r="E235" s="46"/>
      <c r="F235" s="46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45"/>
      <c r="C236" s="1"/>
      <c r="D236" s="1"/>
      <c r="E236" s="46"/>
      <c r="F236" s="46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45"/>
      <c r="C237" s="1"/>
      <c r="D237" s="1"/>
      <c r="E237" s="46"/>
      <c r="F237" s="46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45"/>
      <c r="C238" s="1"/>
      <c r="D238" s="1"/>
      <c r="E238" s="46"/>
      <c r="F238" s="46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45"/>
      <c r="C239" s="1"/>
      <c r="D239" s="1"/>
      <c r="E239" s="46"/>
      <c r="F239" s="46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45"/>
      <c r="C240" s="1"/>
      <c r="D240" s="1"/>
      <c r="E240" s="46"/>
      <c r="F240" s="46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45"/>
      <c r="C241" s="1"/>
      <c r="D241" s="1"/>
      <c r="E241" s="46"/>
      <c r="F241" s="46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45"/>
      <c r="C242" s="1"/>
      <c r="D242" s="1"/>
      <c r="E242" s="46"/>
      <c r="F242" s="46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45"/>
      <c r="C243" s="1"/>
      <c r="D243" s="1"/>
      <c r="E243" s="46"/>
      <c r="F243" s="46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45"/>
      <c r="C244" s="1"/>
      <c r="D244" s="1"/>
      <c r="E244" s="46"/>
      <c r="F244" s="46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45"/>
      <c r="C245" s="1"/>
      <c r="D245" s="1"/>
      <c r="E245" s="46"/>
      <c r="F245" s="46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45"/>
      <c r="C246" s="1"/>
      <c r="D246" s="1"/>
      <c r="E246" s="46"/>
      <c r="F246" s="46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45"/>
      <c r="C247" s="1"/>
      <c r="D247" s="1"/>
      <c r="E247" s="46"/>
      <c r="F247" s="46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45"/>
      <c r="C248" s="1"/>
      <c r="D248" s="1"/>
      <c r="E248" s="46"/>
      <c r="F248" s="46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45"/>
      <c r="C249" s="1"/>
      <c r="D249" s="1"/>
      <c r="E249" s="46"/>
      <c r="F249" s="46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45"/>
      <c r="C250" s="1"/>
      <c r="D250" s="1"/>
      <c r="E250" s="46"/>
      <c r="F250" s="46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45"/>
      <c r="C251" s="1"/>
      <c r="D251" s="1"/>
      <c r="E251" s="46"/>
      <c r="F251" s="46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45"/>
      <c r="C252" s="1"/>
      <c r="D252" s="1"/>
      <c r="E252" s="46"/>
      <c r="F252" s="46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45"/>
      <c r="C253" s="1"/>
      <c r="D253" s="1"/>
      <c r="E253" s="46"/>
      <c r="F253" s="46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45"/>
      <c r="C254" s="1"/>
      <c r="D254" s="1"/>
      <c r="E254" s="46"/>
      <c r="F254" s="46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45"/>
      <c r="C255" s="1"/>
      <c r="D255" s="1"/>
      <c r="E255" s="46"/>
      <c r="F255" s="46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45"/>
      <c r="C256" s="1"/>
      <c r="D256" s="1"/>
      <c r="E256" s="46"/>
      <c r="F256" s="46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45"/>
      <c r="C257" s="1"/>
      <c r="D257" s="1"/>
      <c r="E257" s="46"/>
      <c r="F257" s="46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45"/>
      <c r="C258" s="1"/>
      <c r="D258" s="1"/>
      <c r="E258" s="46"/>
      <c r="F258" s="46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45"/>
      <c r="C259" s="1"/>
      <c r="D259" s="1"/>
      <c r="E259" s="46"/>
      <c r="F259" s="46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45"/>
      <c r="C260" s="1"/>
      <c r="D260" s="1"/>
      <c r="E260" s="46"/>
      <c r="F260" s="46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45"/>
      <c r="C261" s="1"/>
      <c r="D261" s="1"/>
      <c r="E261" s="46"/>
      <c r="F261" s="46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45"/>
      <c r="C262" s="1"/>
      <c r="D262" s="1"/>
      <c r="E262" s="46"/>
      <c r="F262" s="46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45"/>
      <c r="C263" s="1"/>
      <c r="D263" s="1"/>
      <c r="E263" s="46"/>
      <c r="F263" s="46"/>
      <c r="G263" s="1"/>
      <c r="H263" s="1"/>
      <c r="I263" s="1"/>
      <c r="J263" s="1"/>
      <c r="K263" s="1"/>
      <c r="L263" s="1"/>
      <c r="M263" s="2"/>
    </row>
    <row r="264" spans="1:1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Food Selector</vt:lpstr>
      <vt:lpstr>Food Selector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dcterms:created xsi:type="dcterms:W3CDTF">2023-08-03T09:35:46Z</dcterms:created>
  <dcterms:modified xsi:type="dcterms:W3CDTF">2026-05-06T17:18:33Z</dcterms:modified>
</cp:coreProperties>
</file>